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éame" sheetId="1" r:id="rId1"/>
    <sheet name="Una muestra" sheetId="2" r:id="rId2"/>
    <sheet name="Dos muestras" sheetId="3" r:id="rId3"/>
    <sheet name="Pareadas" sheetId="4" r:id="rId4"/>
    <sheet name="Proporción" sheetId="5" r:id="rId5"/>
  </sheets>
  <definedNames>
    <definedName name="m1_conclusion">'Una muestra'!$C$31</definedName>
    <definedName name="m1_conf">'Una muestra'!$D$5</definedName>
    <definedName name="m1_d">'Una muestra'!$D$28</definedName>
    <definedName name="m1_datos">'Una muestra'!$A$5:$A$1004</definedName>
    <definedName name="m1_desvio">'Una muestra'!$D$13</definedName>
    <definedName name="m1_ee">'Una muestra'!$D$14</definedName>
    <definedName name="m1_gl">'Una muestra'!$D$17</definedName>
    <definedName name="m1_ic_inf">'Una muestra'!$D$20</definedName>
    <definedName name="m1_ic_sup">'Una muestra'!$D$21</definedName>
    <definedName name="m1_margen">'Una muestra'!$D$19</definedName>
    <definedName name="m1_media">'Una muestra'!$D$12</definedName>
    <definedName name="m1_mu0">'Una muestra'!$D$6</definedName>
    <definedName name="m1_n">'Una muestra'!$D$9</definedName>
    <definedName name="m1_ok">'Una muestra'!$D$11</definedName>
    <definedName name="m1_p">'Una muestra'!$D$25</definedName>
    <definedName name="m1_p_mayor">'Una muestra'!$D$26</definedName>
    <definedName name="m1_p_menor">'Una muestra'!$D$27</definedName>
    <definedName name="m1_redaccion">'Una muestra'!$C$34</definedName>
    <definedName name="m1_t">'Una muestra'!$D$24</definedName>
    <definedName name="m1_tcrit">'Una muestra'!$D$18</definedName>
    <definedName name="m1_textos">'Una muestra'!$D$10</definedName>
    <definedName name="m2_conclusion">'Dos muestras'!$D$30</definedName>
    <definedName name="m2_conf">'Dos muestras'!$E$5</definedName>
    <definedName name="m2_d0">'Dos muestras'!$E$6</definedName>
    <definedName name="m2_d">'Dos muestras'!$E$26</definedName>
    <definedName name="m2_desvio1">'Dos muestras'!$E$12</definedName>
    <definedName name="m2_desvio2">'Dos muestras'!$F$12</definedName>
    <definedName name="m2_dif">'Dos muestras'!$E$15</definedName>
    <definedName name="m2_f_p">'Dos muestras'!$E$27</definedName>
    <definedName name="m2_g1">'Dos muestras'!$A$5:$A$1004</definedName>
    <definedName name="m2_g2">'Dos muestras'!$B$5:$B$1004</definedName>
    <definedName name="m2_media1">'Dos muestras'!$E$11</definedName>
    <definedName name="m2_media2">'Dos muestras'!$F$11</definedName>
    <definedName name="m2_n1">'Dos muestras'!$E$9</definedName>
    <definedName name="m2_n2">'Dos muestras'!$F$9</definedName>
    <definedName name="m2_ok">'Dos muestras'!$E$13</definedName>
    <definedName name="m2_redaccion">'Dos muestras'!$D$33</definedName>
    <definedName name="m2_s_ee">'Dos muestras'!$F$18</definedName>
    <definedName name="m2_s_gl">'Dos muestras'!$F$19</definedName>
    <definedName name="m2_s_ic_inf">'Dos muestras'!$F$21</definedName>
    <definedName name="m2_s_ic_sup">'Dos muestras'!$F$22</definedName>
    <definedName name="m2_s_p">'Dos muestras'!$F$24</definedName>
    <definedName name="m2_s_p_mayor">'Dos muestras'!$F$25</definedName>
    <definedName name="m2_s_t">'Dos muestras'!$F$23</definedName>
    <definedName name="m2_s_tcrit">'Dos muestras'!$F$20</definedName>
    <definedName name="m2_sp">'Dos muestras'!$E$14</definedName>
    <definedName name="m2_textos1">'Dos muestras'!$E$10</definedName>
    <definedName name="m2_textos2">'Dos muestras'!$F$10</definedName>
    <definedName name="m2_w_ee">'Dos muestras'!$E$18</definedName>
    <definedName name="m2_w_gl">'Dos muestras'!$E$19</definedName>
    <definedName name="m2_w_ic_inf">'Dos muestras'!$E$21</definedName>
    <definedName name="m2_w_ic_sup">'Dos muestras'!$E$22</definedName>
    <definedName name="m2_w_p">'Dos muestras'!$E$24</definedName>
    <definedName name="m2_w_p_mayor">'Dos muestras'!$E$25</definedName>
    <definedName name="m2_w_t">'Dos muestras'!$E$23</definedName>
    <definedName name="m2_w_tcrit">'Dos muestras'!$E$20</definedName>
    <definedName name="mp_antes">'Pareadas'!$A$5:$A$1004</definedName>
    <definedName name="mp_conclusion">'Pareadas'!$E$29</definedName>
    <definedName name="mp_conf">'Pareadas'!$F$5</definedName>
    <definedName name="mp_d">'Pareadas'!$F$26</definedName>
    <definedName name="mp_despues">'Pareadas'!$B$5:$B$1004</definedName>
    <definedName name="mp_desvio">'Pareadas'!$F$14</definedName>
    <definedName name="mp_dif">'Pareadas'!$C$5:$C$1004</definedName>
    <definedName name="mp_ee">'Pareadas'!$F$15</definedName>
    <definedName name="mp_gl">'Pareadas'!$F$18</definedName>
    <definedName name="mp_ic_inf">'Pareadas'!$F$20</definedName>
    <definedName name="mp_ic_sup">'Pareadas'!$F$21</definedName>
    <definedName name="mp_incompletos">'Pareadas'!$F$9</definedName>
    <definedName name="mp_media">'Pareadas'!$F$13</definedName>
    <definedName name="mp_media_antes">'Pareadas'!$F$12</definedName>
    <definedName name="mp_media_despues">'Pareadas'!$F$11</definedName>
    <definedName name="mp_n">'Pareadas'!$F$8</definedName>
    <definedName name="mp_ok">'Pareadas'!$F$10</definedName>
    <definedName name="mp_p">'Pareadas'!$F$23</definedName>
    <definedName name="mp_p_mayor">'Pareadas'!$F$24</definedName>
    <definedName name="mp_p_menor">'Pareadas'!$F$25</definedName>
    <definedName name="mp_redaccion">'Pareadas'!$E$32</definedName>
    <definedName name="mp_t">'Pareadas'!$F$22</definedName>
    <definedName name="mp_tcrit">'Pareadas'!$F$19</definedName>
    <definedName name="pr_conf">'Proporción'!$C$7</definedName>
    <definedName name="pr_n">'Proporción'!$C$6</definedName>
    <definedName name="pr_ok">'Proporción'!$C$10</definedName>
    <definedName name="pr_p0">'Proporción'!$C$8</definedName>
    <definedName name="pr_p">'Proporción'!$C$22</definedName>
    <definedName name="pr_p_hat">'Proporción'!$C$13</definedName>
    <definedName name="pr_p_mayor">'Proporción'!$C$23</definedName>
    <definedName name="pr_p_menor">'Proporción'!$C$24</definedName>
    <definedName name="pr_redaccion">'Proporción'!$B$27</definedName>
    <definedName name="pr_wald_inf">'Proporción'!$C$17</definedName>
    <definedName name="pr_wald_sup">'Proporción'!$C$18</definedName>
    <definedName name="pr_wilson_inf">'Proporción'!$C$15</definedName>
    <definedName name="pr_wilson_sup">'Proporción'!$C$16</definedName>
    <definedName name="pr_x">'Proporción'!$C$5</definedName>
    <definedName name="pr_z">'Proporción'!$C$21</definedName>
    <definedName name="pr_zcrit">'Proporción'!$C$14</definedName>
  </definedNames>
  <calcPr calcId="124519" fullCalcOnLoad="1"/>
</workbook>
</file>

<file path=xl/sharedStrings.xml><?xml version="1.0" encoding="utf-8"?>
<sst xmlns="http://schemas.openxmlformats.org/spreadsheetml/2006/main" count="129" uniqueCount="96">
  <si>
    <t>Intervalos de confianza y pruebas t</t>
  </si>
  <si>
    <t>Plantilla de estadistica.ar</t>
  </si>
  <si>
    <t>Cuatro hojas para las pruebas más usadas de una tesis o un informe: el intervalo de confianza y la prueba t de una media, la comparación de dos grupos independientes, el antes y después de los mismos casos, y una proporción. Cada hoja calcula todo sola y arma al final un párrafo listo para pegar en el informe.</t>
  </si>
  <si>
    <t>Cómo se usa</t>
  </si>
  <si>
    <t>1. Elegí la hoja que corresponde a tu pregunta.
2. Borrá los datos de ejemplo de las celdas verdes y pegá los tuyos. Cada columna admite hasta 1.000 datos.
3. Si hace falta, cambiá el nivel de confianza o el valor de referencia.
Todo lo que no es verde se calcula solo: no lo toques.</t>
  </si>
  <si>
    <t>Qué hoja usar</t>
  </si>
  <si>
    <t>Una muestra: un solo grupo, comparado con un valor fijo (una norma, un valor histórico).
Dos muestras: dos grupos distintos de personas o unidades.
Pareadas: las mismas unidades medidas dos veces, o pares naturales (hermanos, ojos).
Proporción: una variable de sí o no, resumida como x casos de n.</t>
  </si>
  <si>
    <t>Dos avisos</t>
  </si>
  <si>
    <t>Si los datos tienen coma decimal y tu Excel usa punto (o al revés), se pegan como texto y no se cuentan. Cada hoja avisa cuántas celdas no son números.
La prueba t supone que la media es aproximadamente normal: con muestras chicas, mirá antes la forma de los datos. Si son muy asimétricos, conviene una prueba no paramétrica.</t>
  </si>
  <si>
    <t>Cómo está hecha</t>
  </si>
  <si>
    <t>Cada fórmula está verificada: un programa carga datos de prueba, recalcula la planilla con Excel y con LibreOffice, y compara cada resultado con SciPy y statsmodels. Los grados de libertad de Welch no son enteros, y las funciones t de Excel los truncan; por eso esa columna calcula con la beta incompleta, que no redondea.</t>
  </si>
  <si>
    <t>Explicación completa y otras herramientas:</t>
  </si>
  <si>
    <t>https://estadistica.ar/herramientas/plantilla-ic-y-pruebas/</t>
  </si>
  <si>
    <t>Licencia CC BY-NC-SA 4.0: podés usarla, modificarla y compartirla citando la fuente, sin fines comerciales y con la misma licencia. Hecha por Mu3Sigma.</t>
  </si>
  <si>
    <t>Una media: intervalo de confianza y prueba t</t>
  </si>
  <si>
    <t>Pegá los datos en la columna A, desde la fila 5. El ejemplo son horas de sueño de 20 estudiantes (ficticias): borralas y poné las tuyas.</t>
  </si>
  <si>
    <t>Datos</t>
  </si>
  <si>
    <t>Parámetros</t>
  </si>
  <si>
    <t>Nivel de confianza</t>
  </si>
  <si>
    <t>Valor de referencia (μ₀)</t>
  </si>
  <si>
    <t>La media contra la que se prueba. Si solo querés el intervalo, ignoralo.</t>
  </si>
  <si>
    <t>Descriptivos</t>
  </si>
  <si>
    <t>n (datos numéricos)</t>
  </si>
  <si>
    <t>Celdas que no son números</t>
  </si>
  <si>
    <t>¿Alcanzan los datos?</t>
  </si>
  <si>
    <t>Media</t>
  </si>
  <si>
    <t>Desvío estándar</t>
  </si>
  <si>
    <t>Error estándar</t>
  </si>
  <si>
    <t>Intervalo de confianza</t>
  </si>
  <si>
    <t>Grados de libertad</t>
  </si>
  <si>
    <t>t crítico</t>
  </si>
  <si>
    <t>Margen de error</t>
  </si>
  <si>
    <t>Límite inferior</t>
  </si>
  <si>
    <t>Límite superior</t>
  </si>
  <si>
    <t>Prueba t contra μ₀</t>
  </si>
  <si>
    <t>t observado</t>
  </si>
  <si>
    <t>p bilateral (H₁: μ ≠ μ₀)</t>
  </si>
  <si>
    <t>p unilateral (H₁: μ &gt; μ₀)</t>
  </si>
  <si>
    <t>p unilateral (H₁: μ &lt; μ₀)</t>
  </si>
  <si>
    <t>d de Cohen</t>
  </si>
  <si>
    <t>Usá una cola solo si la dirección se decidió antes de ver los datos.</t>
  </si>
  <si>
    <t>Conclusión</t>
  </si>
  <si>
    <t>Para el informe</t>
  </si>
  <si>
    <t>Dos medias independientes: Welch y Student</t>
  </si>
  <si>
    <t>Un grupo en la columna A y el otro en la B, desde la fila 5; pueden tener distinta cantidad de datos. El ejemplo son notas de dos comisiones (ficticias).</t>
  </si>
  <si>
    <t>Grupo 1</t>
  </si>
  <si>
    <t>Grupo 2</t>
  </si>
  <si>
    <t>Diferencia bajo H₀ (δ₀)</t>
  </si>
  <si>
    <t>n</t>
  </si>
  <si>
    <t>Desvío combinado</t>
  </si>
  <si>
    <t>Diferencia de medias (1 − 2)</t>
  </si>
  <si>
    <t>Comparación</t>
  </si>
  <si>
    <t>Welch</t>
  </si>
  <si>
    <t>Student</t>
  </si>
  <si>
    <t>Welch no supone varianzas iguales: es la recomendada.</t>
  </si>
  <si>
    <t>p bilateral</t>
  </si>
  <si>
    <t>p unilateral (H₁: μ₁ − μ₂ &gt; δ₀)</t>
  </si>
  <si>
    <t>Con el desvío combinado, sea cual sea la prueba.</t>
  </si>
  <si>
    <t>Igualdad de varianzas: p de la prueba F</t>
  </si>
  <si>
    <t>Muy sensible a la falta de normalidad: no decidas la prueba por este número.</t>
  </si>
  <si>
    <t>Conclusión (Welch)</t>
  </si>
  <si>
    <t>Muestras apareadas: antes y después</t>
  </si>
  <si>
    <t>Cada fila es un mismo caso medido dos veces. La columna C calcula la diferencia sola. El ejemplo es presión sistólica antes y después de un tratamiento (ficticia).</t>
  </si>
  <si>
    <t>Antes</t>
  </si>
  <si>
    <t>Después</t>
  </si>
  <si>
    <t>Diferencia</t>
  </si>
  <si>
    <t>Pares completos</t>
  </si>
  <si>
    <t>Filas con un solo valor</t>
  </si>
  <si>
    <t>Media después (pares completos)</t>
  </si>
  <si>
    <t>Media antes (pares completos)</t>
  </si>
  <si>
    <t>Media de las diferencias</t>
  </si>
  <si>
    <t>Desvío de las diferencias</t>
  </si>
  <si>
    <t>Intervalo y prueba</t>
  </si>
  <si>
    <t>p unilateral (H₁: después &gt; antes)</t>
  </si>
  <si>
    <t>p unilateral (H₁: después &lt; antes)</t>
  </si>
  <si>
    <t>d de Cohen (sobre las diferencias)</t>
  </si>
  <si>
    <t>Una proporción: intervalo de Wilson y prueba z</t>
  </si>
  <si>
    <t>Escribí cuántos casos tienen la característica y el total. El ejemplo: 37 de 120 encuestados (ficticio).</t>
  </si>
  <si>
    <t>Datos y parámetros</t>
  </si>
  <si>
    <t>Casos con la característica (x)</t>
  </si>
  <si>
    <t>Total de casos (n)</t>
  </si>
  <si>
    <t>Proporción de referencia (p₀)</t>
  </si>
  <si>
    <t>¿Datos válidos?</t>
  </si>
  <si>
    <t>Estimación</t>
  </si>
  <si>
    <t>Proporción observada (p̂)</t>
  </si>
  <si>
    <t>z crítico</t>
  </si>
  <si>
    <t>Wilson: límite inferior</t>
  </si>
  <si>
    <t>Wilson: límite superior</t>
  </si>
  <si>
    <t>El recomendado: funciona bien también con n chico o proporciones extremas.</t>
  </si>
  <si>
    <t>Wald: límite inferior</t>
  </si>
  <si>
    <t>Wald: límite superior</t>
  </si>
  <si>
    <t>El de los libros: puede salirse de 0 a 1 y queda corto con n chico. Se muestra para comparar.</t>
  </si>
  <si>
    <t>Prueba contra p₀</t>
  </si>
  <si>
    <t>z observado</t>
  </si>
  <si>
    <t>p unilateral (H₁: p &gt; p₀)</t>
  </si>
  <si>
    <t>p unilateral (H₁: p &lt; p₀)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</si>
</sst>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0.####"/>
    <numFmt numFmtId="166" formatCode="0.0000"/>
    <numFmt numFmtId="167" formatCode="0.00"/>
  </numFmts>
  <fonts count="10">
    <font>
      <sz val="11"/>
      <color theme="1"/>
      <name val="Calibri"/>
      <family val="2"/>
      <scheme val="minor"/>
    </font>
    <font>
      <b/>
      <sz val="16"/>
      <color rgb="FF191C1F"/>
      <name val="Arial"/>
      <family val="2"/>
    </font>
    <font>
      <i/>
      <sz val="10"/>
      <color rgb="FF5B626A"/>
      <name val="Arial"/>
      <family val="2"/>
    </font>
    <font>
      <sz val="10"/>
      <color rgb="FF191C1F"/>
      <name val="Arial"/>
      <family val="2"/>
    </font>
    <font>
      <b/>
      <sz val="10"/>
      <color rgb="FF0E6B60"/>
      <name val="Arial"/>
      <family val="2"/>
    </font>
    <font>
      <sz val="10"/>
      <color rgb="FF5B626A"/>
      <name val="Arial"/>
      <family val="2"/>
    </font>
    <font>
      <u/>
      <sz val="10"/>
      <color rgb="FF0E6B60"/>
      <name val="Arial"/>
      <family val="2"/>
    </font>
    <font>
      <sz val="9"/>
      <color rgb="FF5B626A"/>
      <name val="Arial"/>
      <family val="2"/>
    </font>
    <font>
      <b/>
      <sz val="10"/>
      <color rgb="FF191C1F"/>
      <name val="Arial"/>
      <family val="2"/>
    </font>
    <font>
      <i/>
      <sz val="10"/>
      <color rgb="FF9E38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F2EC"/>
        <bgColor indexed="64"/>
      </patternFill>
    </fill>
    <fill>
      <patternFill patternType="solid">
        <fgColor rgb="FFE4F1E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E6B60"/>
      </bottom>
      <diagonal/>
    </border>
    <border>
      <left/>
      <right/>
      <top/>
      <bottom style="thin">
        <color rgb="FFCBC5B9"/>
      </bottom>
      <diagonal/>
    </border>
    <border>
      <left style="thin">
        <color rgb="FFCBC5B9"/>
      </left>
      <right style="thin">
        <color rgb="FFCBC5B9"/>
      </right>
      <top style="thin">
        <color rgb="FFCBC5B9"/>
      </top>
      <bottom style="thin">
        <color rgb="FFCBC5B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2" borderId="2" xfId="0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3" xfId="0" applyNumberFormat="1" applyFont="1" applyFill="1" applyBorder="1"/>
    <xf numFmtId="165" fontId="3" fillId="3" borderId="3" xfId="0" applyNumberFormat="1" applyFont="1" applyFill="1" applyBorder="1"/>
    <xf numFmtId="1" fontId="3" fillId="0" borderId="0" xfId="0" applyNumberFormat="1" applyFont="1"/>
    <xf numFmtId="0" fontId="9" fillId="0" borderId="0" xfId="0" applyFont="1" applyAlignment="1">
      <alignment wrapText="1"/>
    </xf>
    <xf numFmtId="166" fontId="3" fillId="0" borderId="0" xfId="0" applyNumberFormat="1" applyFont="1"/>
    <xf numFmtId="166" fontId="8" fillId="0" borderId="0" xfId="0" applyNumberFormat="1" applyFont="1"/>
    <xf numFmtId="0" fontId="4" fillId="0" borderId="0" xfId="0" applyFont="1" applyAlignment="1">
      <alignment vertical="top" wrapText="1"/>
    </xf>
    <xf numFmtId="167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tadistica.ar/herramientas/plantilla-ic-y-prueb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22"/>
  <sheetViews>
    <sheetView showGridLines="0" tabSelected="1" workbookViewId="0"/>
  </sheetViews>
  <sheetFormatPr defaultRowHeight="15"/>
  <cols>
    <col min="1" max="1" width="2.7109375" customWidth="1"/>
    <col min="2" max="2" width="100.7109375" customWidth="1"/>
  </cols>
  <sheetData>
    <row r="2" spans="2:2">
      <c r="B2" s="1" t="s">
        <v>0</v>
      </c>
    </row>
    <row r="3" spans="2:2">
      <c r="B3" s="2" t="s">
        <v>1</v>
      </c>
    </row>
    <row r="5" spans="2:2" ht="60" customHeight="1">
      <c r="B5" s="3" t="s">
        <v>2</v>
      </c>
    </row>
    <row r="7" spans="2:2">
      <c r="B7" s="4" t="s">
        <v>3</v>
      </c>
    </row>
    <row r="8" spans="2:2" ht="90" customHeight="1">
      <c r="B8" s="3" t="s">
        <v>4</v>
      </c>
    </row>
    <row r="10" spans="2:2">
      <c r="B10" s="4" t="s">
        <v>5</v>
      </c>
    </row>
    <row r="11" spans="2:2" ht="105" customHeight="1">
      <c r="B11" s="3" t="s">
        <v>6</v>
      </c>
    </row>
    <row r="13" spans="2:2">
      <c r="B13" s="4" t="s">
        <v>7</v>
      </c>
    </row>
    <row r="14" spans="2:2" ht="75" customHeight="1">
      <c r="B14" s="3" t="s">
        <v>8</v>
      </c>
    </row>
    <row r="16" spans="2:2">
      <c r="B16" s="4" t="s">
        <v>9</v>
      </c>
    </row>
    <row r="17" spans="2:2" ht="60" customHeight="1">
      <c r="B17" s="3" t="s">
        <v>10</v>
      </c>
    </row>
    <row r="19" spans="2:2">
      <c r="B19" s="5" t="s">
        <v>11</v>
      </c>
    </row>
    <row r="20" spans="2:2">
      <c r="B20" s="6" t="s">
        <v>12</v>
      </c>
    </row>
    <row r="22" spans="2:2">
      <c r="B22" s="7" t="s">
        <v>13</v>
      </c>
    </row>
  </sheetData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4.7109375" customWidth="1"/>
    <col min="2" max="2" width="3.7109375" customWidth="1"/>
    <col min="3" max="3" width="34.7109375" customWidth="1"/>
    <col min="4" max="4" width="16.7109375" customWidth="1"/>
    <col min="5" max="5" width="60.7109375" customWidth="1"/>
  </cols>
  <sheetData>
    <row r="1" spans="1:5">
      <c r="A1" s="1" t="s">
        <v>14</v>
      </c>
    </row>
    <row r="2" spans="1:5">
      <c r="A2" s="2" t="s">
        <v>15</v>
      </c>
    </row>
    <row r="4" spans="1:5">
      <c r="A4" s="8" t="s">
        <v>16</v>
      </c>
      <c r="C4" s="4" t="s">
        <v>17</v>
      </c>
    </row>
    <row r="5" spans="1:5">
      <c r="A5" s="9">
        <v>8.1</v>
      </c>
      <c r="C5" s="5" t="s">
        <v>18</v>
      </c>
      <c r="D5" s="10">
        <v>0.95</v>
      </c>
    </row>
    <row r="6" spans="1:5">
      <c r="A6" s="9">
        <v>8.300000000000001</v>
      </c>
      <c r="C6" s="5" t="s">
        <v>19</v>
      </c>
      <c r="D6" s="11">
        <v>7</v>
      </c>
      <c r="E6" s="7" t="s">
        <v>20</v>
      </c>
    </row>
    <row r="7" spans="1:5">
      <c r="A7" s="9">
        <v>6.8</v>
      </c>
    </row>
    <row r="8" spans="1:5">
      <c r="A8" s="9">
        <v>5.9</v>
      </c>
      <c r="C8" s="4" t="s">
        <v>21</v>
      </c>
    </row>
    <row r="9" spans="1:5">
      <c r="A9" s="9">
        <v>5.5</v>
      </c>
      <c r="C9" s="5" t="s">
        <v>22</v>
      </c>
      <c r="D9" s="12">
        <f>COUNT(m1_datos)</f>
        <v>20.0</v>
      </c>
    </row>
    <row r="10" spans="1:5">
      <c r="A10" s="9">
        <v>6.7</v>
      </c>
      <c r="C10" s="5" t="s">
        <v>23</v>
      </c>
      <c r="D10" s="12">
        <f>COUNTA(m1_datos)-COUNT(m1_datos)</f>
        <v>0.0</v>
      </c>
      <c r="E10" s="13">
        <f>IF(m1_textos&gt;0,"Hay "&amp;m1_textos&amp;" celda(s) con texto: no se cuentan. ¿Usaste punto en lugar de coma decimal, o al revés?","")</f>
        <v/>
      </c>
    </row>
    <row r="11" spans="1:5">
      <c r="A11" s="9">
        <v>5.6</v>
      </c>
      <c r="C11" s="5" t="s">
        <v>24</v>
      </c>
      <c r="D11" s="5" t="b">
        <f>IF(m1_n&lt;2,FALSE,_xlfn.STDEV.S(m1_datos)&gt;0)</f>
        <v>1</v>
      </c>
    </row>
    <row r="12" spans="1:5">
      <c r="A12" s="9">
        <v>5.1</v>
      </c>
      <c r="C12" s="5" t="s">
        <v>25</v>
      </c>
      <c r="D12" s="14">
        <f>IF(m1_n&gt;=1,AVERAGE(m1_datos),"")</f>
        <v>6.705</v>
      </c>
    </row>
    <row r="13" spans="1:5">
      <c r="A13" s="9">
        <v>6.9</v>
      </c>
      <c r="C13" s="5" t="s">
        <v>26</v>
      </c>
      <c r="D13" s="14">
        <f>IF(m1_n&gt;=2,_xlfn.STDEV.S(m1_datos),"")</f>
        <v>1.0772650555921714</v>
      </c>
    </row>
    <row r="14" spans="1:5">
      <c r="A14" s="9">
        <v>6.8</v>
      </c>
      <c r="C14" s="5" t="s">
        <v>27</v>
      </c>
      <c r="D14" s="14">
        <f>IF(m1_ok,m1_desvio/SQRT(m1_n),"")</f>
        <v>0.24088378940891852</v>
      </c>
    </row>
    <row r="15" spans="1:5">
      <c r="A15" s="9">
        <v>7.3</v>
      </c>
    </row>
    <row r="16" spans="1:5">
      <c r="A16" s="9">
        <v>5.7</v>
      </c>
      <c r="C16" s="4" t="s">
        <v>28</v>
      </c>
    </row>
    <row r="17" spans="1:5">
      <c r="A17" s="9">
        <v>6.7</v>
      </c>
      <c r="C17" s="5" t="s">
        <v>29</v>
      </c>
      <c r="D17" s="12">
        <f>IF(m1_ok,m1_n-1,"")</f>
        <v>19.0</v>
      </c>
    </row>
    <row r="18" spans="1:5">
      <c r="A18" s="9">
        <v>6.6</v>
      </c>
      <c r="C18" s="5" t="s">
        <v>30</v>
      </c>
      <c r="D18" s="14">
        <f>IF(m1_ok,_xlfn.T.INV.2T(1-m1_conf,m1_gl),"")</f>
        <v>2.0930240544083087</v>
      </c>
    </row>
    <row r="19" spans="1:5">
      <c r="A19" s="9">
        <v>5</v>
      </c>
      <c r="C19" s="5" t="s">
        <v>31</v>
      </c>
      <c r="D19" s="14">
        <f>IF(m1_ok,m1_tcrit*m1_ee,"")</f>
        <v>0.5041755655498918</v>
      </c>
    </row>
    <row r="20" spans="1:5">
      <c r="A20" s="9">
        <v>7.3</v>
      </c>
      <c r="C20" s="5" t="s">
        <v>32</v>
      </c>
      <c r="D20" s="15">
        <f>IF(m1_ok,m1_media-m1_margen,"")</f>
        <v>6.200824434450109</v>
      </c>
    </row>
    <row r="21" spans="1:5">
      <c r="A21" s="9">
        <v>7.1</v>
      </c>
      <c r="C21" s="5" t="s">
        <v>33</v>
      </c>
      <c r="D21" s="15">
        <f>IF(m1_ok,m1_media+m1_margen,"")</f>
        <v>7.2091755655498915</v>
      </c>
    </row>
    <row r="22" spans="1:5">
      <c r="A22" s="9">
        <v>9.300000000000001</v>
      </c>
    </row>
    <row r="23" spans="1:5">
      <c r="A23" s="9">
        <v>6.9</v>
      </c>
      <c r="C23" s="4" t="s">
        <v>34</v>
      </c>
    </row>
    <row r="24" spans="1:5">
      <c r="A24" s="9">
        <v>6.5</v>
      </c>
      <c r="C24" s="5" t="s">
        <v>35</v>
      </c>
      <c r="D24" s="14">
        <f>IF(m1_ok,(m1_media-m1_mu0)/m1_ee,"")</f>
        <v>-1.2246569215963927</v>
      </c>
    </row>
    <row r="25" spans="1:5">
      <c r="A25" s="9"/>
      <c r="C25" s="5" t="s">
        <v>36</v>
      </c>
      <c r="D25" s="15">
        <f>IF(m1_ok,_xlfn.T.DIST.2T(ABS(m1_t),m1_gl),"")</f>
        <v>0.23567200026350557</v>
      </c>
    </row>
    <row r="26" spans="1:5">
      <c r="A26" s="9"/>
      <c r="C26" s="5" t="s">
        <v>37</v>
      </c>
      <c r="D26" s="14">
        <f>IF(m1_ok,_xlfn.T.DIST.RT(m1_t,m1_gl),"")</f>
        <v>0.8821639998682472</v>
      </c>
      <c r="E26" s="7" t="s">
        <v>40</v>
      </c>
    </row>
    <row r="27" spans="1:5">
      <c r="A27" s="9"/>
      <c r="C27" s="5" t="s">
        <v>38</v>
      </c>
      <c r="D27" s="14">
        <f>IF(m1_ok,_xlfn.T.DIST.RT(-m1_t,m1_gl),"")</f>
        <v>0.11783600013175279</v>
      </c>
    </row>
    <row r="28" spans="1:5">
      <c r="A28" s="9"/>
      <c r="C28" s="5" t="s">
        <v>39</v>
      </c>
      <c r="D28" s="14">
        <f>IF(m1_ok,(m1_media-m1_mu0)/m1_desvio,"")</f>
        <v>-0.2738416125805164</v>
      </c>
    </row>
    <row r="29" spans="1:5">
      <c r="A29" s="9"/>
    </row>
    <row r="30" spans="1:5">
      <c r="A30" s="9"/>
      <c r="C30" s="4" t="s">
        <v>41</v>
      </c>
    </row>
    <row r="31" spans="1:5" ht="30" customHeight="1">
      <c r="A31" s="9"/>
      <c r="C31" s="16" t="str">
        <f>IF(m1_ok,IF(m1_p&lt;1-m1_conf,"Se rechaza H₀: la media difiere de "&amp;FIXED(m1_mu0,2,TRUE)&amp;" (α = "&amp;FIXED(1-m1_conf,3,TRUE)&amp;").","No se rechaza H₀: los datos son compatibles con una media de "&amp;FIXED(m1_mu0,2,TRUE)&amp;" (α = "&amp;FIXED(1-m1_conf,3,TRUE)&amp;")."),"Faltan datos: hacen falta al menos dos valores y que no sean todos iguales.")</f>
        <v>No se rechaza H₀: los datos son compatibles con una media de 7,00 (α = 0,050).</v>
      </c>
      <c r="D31" s="16"/>
      <c r="E31" s="16"/>
    </row>
    <row r="32" spans="1:5">
      <c r="A32" s="9"/>
    </row>
    <row r="33" spans="1:5">
      <c r="A33" s="9"/>
      <c r="C33" s="4" t="s">
        <v>42</v>
      </c>
    </row>
    <row r="34" spans="1:5" ht="48" customHeight="1">
      <c r="A34" s="9"/>
      <c r="C34" s="3" t="str">
        <f>IF(m1_ok,"La media fue "&amp;FIXED(m1_media,2,TRUE)&amp;" (DE = "&amp;FIXED(m1_desvio,2,TRUE)&amp;", n = "&amp;m1_n&amp;"; IC "&amp;IF(ROUND(m1_conf*100,0)=m1_conf*100,FIXED(m1_conf*100,0,TRUE),FIXED(m1_conf*100,1,TRUE))&amp;" %: "&amp;FIXED(m1_ic_inf,2,TRUE)&amp;" a "&amp;FIXED(m1_ic_sup,2,TRUE)&amp;"). La diferencia con "&amp;FIXED(m1_mu0,2,TRUE)&amp;" "&amp;IF(m1_p&lt;1-m1_conf,"fue","no fue")&amp;" estadísticamente significativa (t("&amp;m1_gl&amp;") = "&amp;FIXED(m1_t,2,TRUE)&amp;", "&amp;IF(m1_p&lt;0.001,"p &lt; 0,001","p = "&amp;FIXED(m1_p,3,TRUE))&amp;"; d = "&amp;FIXED(m1_d,2,TRUE)&amp;").","")</f>
        <v>La media fue 6,71 (DE = 1,08, n = 20; IC 95 %: 6,20 a 7,21). La diferencia con 7,00 no fue estadísticamente significativa (t(19) = -1,22, p = 0,236; d = -0,27).</v>
      </c>
      <c r="D34" s="3"/>
      <c r="E34" s="3"/>
    </row>
    <row r="35" spans="1:5">
      <c r="A35" s="9"/>
    </row>
    <row r="36" spans="1:5">
      <c r="A36" s="9"/>
    </row>
    <row r="37" spans="1:5">
      <c r="A37" s="9"/>
    </row>
    <row r="38" spans="1:5">
      <c r="A38" s="9"/>
    </row>
    <row r="39" spans="1:5">
      <c r="A39" s="9"/>
    </row>
    <row r="40" spans="1:5">
      <c r="A40" s="9"/>
    </row>
    <row r="41" spans="1:5">
      <c r="A41" s="9"/>
    </row>
    <row r="42" spans="1:5">
      <c r="A42" s="9"/>
    </row>
    <row r="43" spans="1:5">
      <c r="A43" s="9"/>
    </row>
    <row r="44" spans="1:5">
      <c r="A44" s="9"/>
    </row>
    <row r="45" spans="1:5">
      <c r="A45" s="9"/>
    </row>
    <row r="46" spans="1:5">
      <c r="A46" s="9"/>
    </row>
    <row r="47" spans="1:5">
      <c r="A47" s="9"/>
    </row>
    <row r="48" spans="1:5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/>
    </row>
    <row r="73" spans="1:1">
      <c r="A73" s="9"/>
    </row>
    <row r="74" spans="1:1">
      <c r="A74" s="9"/>
    </row>
    <row r="75" spans="1:1">
      <c r="A75" s="9"/>
    </row>
    <row r="76" spans="1:1">
      <c r="A76" s="9"/>
    </row>
    <row r="77" spans="1:1">
      <c r="A77" s="9"/>
    </row>
    <row r="78" spans="1:1">
      <c r="A78" s="9"/>
    </row>
    <row r="79" spans="1:1">
      <c r="A79" s="9"/>
    </row>
    <row r="80" spans="1:1">
      <c r="A80" s="9"/>
    </row>
    <row r="81" spans="1:1">
      <c r="A81" s="9"/>
    </row>
    <row r="82" spans="1:1">
      <c r="A82" s="9"/>
    </row>
    <row r="83" spans="1:1">
      <c r="A83" s="9"/>
    </row>
    <row r="84" spans="1:1">
      <c r="A84" s="9"/>
    </row>
    <row r="85" spans="1:1">
      <c r="A85" s="9"/>
    </row>
    <row r="86" spans="1:1">
      <c r="A86" s="9"/>
    </row>
    <row r="87" spans="1:1">
      <c r="A87" s="9"/>
    </row>
    <row r="88" spans="1:1">
      <c r="A88" s="9"/>
    </row>
    <row r="89" spans="1:1">
      <c r="A89" s="9"/>
    </row>
    <row r="90" spans="1:1">
      <c r="A90" s="9"/>
    </row>
    <row r="91" spans="1:1">
      <c r="A91" s="9"/>
    </row>
    <row r="92" spans="1:1">
      <c r="A92" s="9"/>
    </row>
    <row r="93" spans="1:1">
      <c r="A93" s="9"/>
    </row>
    <row r="94" spans="1:1">
      <c r="A94" s="9"/>
    </row>
    <row r="95" spans="1:1">
      <c r="A95" s="9"/>
    </row>
    <row r="96" spans="1:1">
      <c r="A96" s="9"/>
    </row>
    <row r="97" spans="1:1">
      <c r="A97" s="9"/>
    </row>
    <row r="98" spans="1:1">
      <c r="A98" s="9"/>
    </row>
    <row r="99" spans="1:1">
      <c r="A99" s="9"/>
    </row>
    <row r="100" spans="1:1">
      <c r="A100" s="9"/>
    </row>
    <row r="101" spans="1:1">
      <c r="A101" s="9"/>
    </row>
    <row r="102" spans="1:1">
      <c r="A102" s="9"/>
    </row>
    <row r="103" spans="1:1">
      <c r="A103" s="9"/>
    </row>
    <row r="104" spans="1:1">
      <c r="A104" s="9"/>
    </row>
    <row r="105" spans="1:1">
      <c r="A105" s="9"/>
    </row>
    <row r="106" spans="1:1">
      <c r="A106" s="9"/>
    </row>
    <row r="107" spans="1:1">
      <c r="A107" s="9"/>
    </row>
    <row r="108" spans="1:1">
      <c r="A108" s="9"/>
    </row>
    <row r="109" spans="1:1">
      <c r="A109" s="9"/>
    </row>
    <row r="110" spans="1:1">
      <c r="A110" s="9"/>
    </row>
    <row r="111" spans="1:1">
      <c r="A111" s="9"/>
    </row>
    <row r="112" spans="1:1">
      <c r="A112" s="9"/>
    </row>
    <row r="113" spans="1:1">
      <c r="A113" s="9"/>
    </row>
    <row r="114" spans="1:1">
      <c r="A114" s="9"/>
    </row>
    <row r="115" spans="1:1">
      <c r="A115" s="9"/>
    </row>
    <row r="116" spans="1:1">
      <c r="A116" s="9"/>
    </row>
    <row r="117" spans="1:1">
      <c r="A117" s="9"/>
    </row>
    <row r="118" spans="1:1">
      <c r="A118" s="9"/>
    </row>
    <row r="119" spans="1:1">
      <c r="A119" s="9"/>
    </row>
    <row r="120" spans="1:1">
      <c r="A120" s="9"/>
    </row>
    <row r="121" spans="1:1">
      <c r="A121" s="9"/>
    </row>
    <row r="122" spans="1:1">
      <c r="A122" s="9"/>
    </row>
    <row r="123" spans="1:1">
      <c r="A123" s="9"/>
    </row>
    <row r="124" spans="1:1">
      <c r="A124" s="9"/>
    </row>
    <row r="125" spans="1:1">
      <c r="A125" s="9"/>
    </row>
    <row r="126" spans="1:1">
      <c r="A126" s="9"/>
    </row>
    <row r="127" spans="1:1">
      <c r="A127" s="9"/>
    </row>
    <row r="128" spans="1:1">
      <c r="A128" s="9"/>
    </row>
    <row r="129" spans="1:1">
      <c r="A129" s="9"/>
    </row>
    <row r="130" spans="1:1">
      <c r="A130" s="9"/>
    </row>
    <row r="131" spans="1:1">
      <c r="A131" s="9"/>
    </row>
    <row r="132" spans="1:1">
      <c r="A132" s="9"/>
    </row>
    <row r="133" spans="1:1">
      <c r="A133" s="9"/>
    </row>
    <row r="134" spans="1:1">
      <c r="A134" s="9"/>
    </row>
    <row r="135" spans="1:1">
      <c r="A135" s="9"/>
    </row>
    <row r="136" spans="1:1">
      <c r="A136" s="9"/>
    </row>
    <row r="137" spans="1:1">
      <c r="A137" s="9"/>
    </row>
    <row r="138" spans="1:1">
      <c r="A138" s="9"/>
    </row>
    <row r="139" spans="1:1">
      <c r="A139" s="9"/>
    </row>
    <row r="140" spans="1:1">
      <c r="A140" s="9"/>
    </row>
    <row r="141" spans="1:1">
      <c r="A141" s="9"/>
    </row>
    <row r="142" spans="1:1">
      <c r="A142" s="9"/>
    </row>
    <row r="143" spans="1:1">
      <c r="A143" s="9"/>
    </row>
    <row r="144" spans="1:1">
      <c r="A144" s="9"/>
    </row>
    <row r="145" spans="1:1">
      <c r="A145" s="9"/>
    </row>
    <row r="146" spans="1:1">
      <c r="A146" s="9"/>
    </row>
    <row r="147" spans="1:1">
      <c r="A147" s="9"/>
    </row>
    <row r="148" spans="1:1">
      <c r="A148" s="9"/>
    </row>
    <row r="149" spans="1:1">
      <c r="A149" s="9"/>
    </row>
    <row r="150" spans="1:1">
      <c r="A150" s="9"/>
    </row>
    <row r="151" spans="1:1">
      <c r="A151" s="9"/>
    </row>
    <row r="152" spans="1:1">
      <c r="A152" s="9"/>
    </row>
    <row r="153" spans="1:1">
      <c r="A153" s="9"/>
    </row>
    <row r="154" spans="1:1">
      <c r="A154" s="9"/>
    </row>
    <row r="155" spans="1:1">
      <c r="A155" s="9"/>
    </row>
    <row r="156" spans="1:1">
      <c r="A156" s="9"/>
    </row>
    <row r="157" spans="1:1">
      <c r="A157" s="9"/>
    </row>
    <row r="158" spans="1:1">
      <c r="A158" s="9"/>
    </row>
    <row r="159" spans="1:1">
      <c r="A159" s="9"/>
    </row>
    <row r="160" spans="1:1">
      <c r="A160" s="9"/>
    </row>
    <row r="161" spans="1:1">
      <c r="A161" s="9"/>
    </row>
    <row r="162" spans="1:1">
      <c r="A162" s="9"/>
    </row>
    <row r="163" spans="1:1">
      <c r="A163" s="9"/>
    </row>
    <row r="164" spans="1:1">
      <c r="A164" s="9"/>
    </row>
    <row r="165" spans="1:1">
      <c r="A165" s="9"/>
    </row>
    <row r="166" spans="1:1">
      <c r="A166" s="9"/>
    </row>
    <row r="167" spans="1:1">
      <c r="A167" s="9"/>
    </row>
    <row r="168" spans="1:1">
      <c r="A168" s="9"/>
    </row>
    <row r="169" spans="1:1">
      <c r="A169" s="9"/>
    </row>
    <row r="170" spans="1:1">
      <c r="A170" s="9"/>
    </row>
    <row r="171" spans="1:1">
      <c r="A171" s="9"/>
    </row>
    <row r="172" spans="1:1">
      <c r="A172" s="9"/>
    </row>
    <row r="173" spans="1:1">
      <c r="A173" s="9"/>
    </row>
    <row r="174" spans="1:1">
      <c r="A174" s="9"/>
    </row>
    <row r="175" spans="1:1">
      <c r="A175" s="9"/>
    </row>
    <row r="176" spans="1:1">
      <c r="A176" s="9"/>
    </row>
    <row r="177" spans="1:1">
      <c r="A177" s="9"/>
    </row>
    <row r="178" spans="1:1">
      <c r="A178" s="9"/>
    </row>
    <row r="179" spans="1:1">
      <c r="A179" s="9"/>
    </row>
    <row r="180" spans="1:1">
      <c r="A180" s="9"/>
    </row>
    <row r="181" spans="1:1">
      <c r="A181" s="9"/>
    </row>
    <row r="182" spans="1:1">
      <c r="A182" s="9"/>
    </row>
    <row r="183" spans="1:1">
      <c r="A183" s="9"/>
    </row>
    <row r="184" spans="1:1">
      <c r="A184" s="9"/>
    </row>
    <row r="185" spans="1:1">
      <c r="A185" s="9"/>
    </row>
    <row r="186" spans="1:1">
      <c r="A186" s="9"/>
    </row>
    <row r="187" spans="1:1">
      <c r="A187" s="9"/>
    </row>
    <row r="188" spans="1:1">
      <c r="A188" s="9"/>
    </row>
    <row r="189" spans="1:1">
      <c r="A189" s="9"/>
    </row>
    <row r="190" spans="1:1">
      <c r="A190" s="9"/>
    </row>
    <row r="191" spans="1:1">
      <c r="A191" s="9"/>
    </row>
    <row r="192" spans="1:1">
      <c r="A192" s="9"/>
    </row>
    <row r="193" spans="1:1">
      <c r="A193" s="9"/>
    </row>
    <row r="194" spans="1:1">
      <c r="A194" s="9"/>
    </row>
    <row r="195" spans="1:1">
      <c r="A195" s="9"/>
    </row>
    <row r="196" spans="1:1">
      <c r="A196" s="9"/>
    </row>
    <row r="197" spans="1:1">
      <c r="A197" s="9"/>
    </row>
    <row r="198" spans="1:1">
      <c r="A198" s="9"/>
    </row>
    <row r="199" spans="1:1">
      <c r="A199" s="9"/>
    </row>
    <row r="200" spans="1:1">
      <c r="A200" s="9"/>
    </row>
    <row r="201" spans="1:1">
      <c r="A201" s="9"/>
    </row>
    <row r="202" spans="1:1">
      <c r="A202" s="9"/>
    </row>
    <row r="203" spans="1:1">
      <c r="A203" s="9"/>
    </row>
    <row r="204" spans="1:1">
      <c r="A204" s="9"/>
    </row>
    <row r="205" spans="1:1">
      <c r="A205" s="9"/>
    </row>
    <row r="206" spans="1:1">
      <c r="A206" s="9"/>
    </row>
    <row r="207" spans="1:1">
      <c r="A207" s="9"/>
    </row>
    <row r="208" spans="1:1">
      <c r="A208" s="9"/>
    </row>
    <row r="209" spans="1:1">
      <c r="A209" s="9"/>
    </row>
    <row r="210" spans="1:1">
      <c r="A210" s="9"/>
    </row>
    <row r="211" spans="1:1">
      <c r="A211" s="9"/>
    </row>
    <row r="212" spans="1:1">
      <c r="A212" s="9"/>
    </row>
    <row r="213" spans="1:1">
      <c r="A213" s="9"/>
    </row>
    <row r="214" spans="1:1">
      <c r="A214" s="9"/>
    </row>
    <row r="215" spans="1:1">
      <c r="A215" s="9"/>
    </row>
    <row r="216" spans="1:1">
      <c r="A216" s="9"/>
    </row>
    <row r="217" spans="1:1">
      <c r="A217" s="9"/>
    </row>
    <row r="218" spans="1:1">
      <c r="A218" s="9"/>
    </row>
    <row r="219" spans="1:1">
      <c r="A219" s="9"/>
    </row>
    <row r="220" spans="1:1">
      <c r="A220" s="9"/>
    </row>
    <row r="221" spans="1:1">
      <c r="A221" s="9"/>
    </row>
    <row r="222" spans="1:1">
      <c r="A222" s="9"/>
    </row>
    <row r="223" spans="1:1">
      <c r="A223" s="9"/>
    </row>
    <row r="224" spans="1:1">
      <c r="A224" s="9"/>
    </row>
    <row r="225" spans="1:1">
      <c r="A225" s="9"/>
    </row>
    <row r="226" spans="1:1">
      <c r="A226" s="9"/>
    </row>
    <row r="227" spans="1:1">
      <c r="A227" s="9"/>
    </row>
    <row r="228" spans="1:1">
      <c r="A228" s="9"/>
    </row>
    <row r="229" spans="1:1">
      <c r="A229" s="9"/>
    </row>
    <row r="230" spans="1:1">
      <c r="A230" s="9"/>
    </row>
    <row r="231" spans="1:1">
      <c r="A231" s="9"/>
    </row>
    <row r="232" spans="1:1">
      <c r="A232" s="9"/>
    </row>
    <row r="233" spans="1:1">
      <c r="A233" s="9"/>
    </row>
    <row r="234" spans="1:1">
      <c r="A234" s="9"/>
    </row>
    <row r="235" spans="1:1">
      <c r="A235" s="9"/>
    </row>
    <row r="236" spans="1:1">
      <c r="A236" s="9"/>
    </row>
    <row r="237" spans="1:1">
      <c r="A237" s="9"/>
    </row>
    <row r="238" spans="1:1">
      <c r="A238" s="9"/>
    </row>
    <row r="239" spans="1:1">
      <c r="A239" s="9"/>
    </row>
    <row r="240" spans="1:1">
      <c r="A240" s="9"/>
    </row>
    <row r="241" spans="1:1">
      <c r="A241" s="9"/>
    </row>
    <row r="242" spans="1:1">
      <c r="A242" s="9"/>
    </row>
    <row r="243" spans="1:1">
      <c r="A243" s="9"/>
    </row>
    <row r="244" spans="1:1">
      <c r="A244" s="9"/>
    </row>
    <row r="245" spans="1:1">
      <c r="A245" s="9"/>
    </row>
    <row r="246" spans="1:1">
      <c r="A246" s="9"/>
    </row>
    <row r="247" spans="1:1">
      <c r="A247" s="9"/>
    </row>
    <row r="248" spans="1:1">
      <c r="A248" s="9"/>
    </row>
    <row r="249" spans="1:1">
      <c r="A249" s="9"/>
    </row>
    <row r="250" spans="1:1">
      <c r="A250" s="9"/>
    </row>
    <row r="251" spans="1:1">
      <c r="A251" s="9"/>
    </row>
    <row r="252" spans="1:1">
      <c r="A252" s="9"/>
    </row>
    <row r="253" spans="1:1">
      <c r="A253" s="9"/>
    </row>
    <row r="254" spans="1:1">
      <c r="A254" s="9"/>
    </row>
    <row r="255" spans="1:1">
      <c r="A255" s="9"/>
    </row>
    <row r="256" spans="1:1">
      <c r="A256" s="9"/>
    </row>
    <row r="257" spans="1:1">
      <c r="A257" s="9"/>
    </row>
    <row r="258" spans="1:1">
      <c r="A258" s="9"/>
    </row>
    <row r="259" spans="1:1">
      <c r="A259" s="9"/>
    </row>
    <row r="260" spans="1:1">
      <c r="A260" s="9"/>
    </row>
    <row r="261" spans="1:1">
      <c r="A261" s="9"/>
    </row>
    <row r="262" spans="1:1">
      <c r="A262" s="9"/>
    </row>
    <row r="263" spans="1:1">
      <c r="A263" s="9"/>
    </row>
    <row r="264" spans="1:1">
      <c r="A264" s="9"/>
    </row>
    <row r="265" spans="1:1">
      <c r="A265" s="9"/>
    </row>
    <row r="266" spans="1:1">
      <c r="A266" s="9"/>
    </row>
    <row r="267" spans="1:1">
      <c r="A267" s="9"/>
    </row>
    <row r="268" spans="1:1">
      <c r="A268" s="9"/>
    </row>
    <row r="269" spans="1:1">
      <c r="A269" s="9"/>
    </row>
    <row r="270" spans="1:1">
      <c r="A270" s="9"/>
    </row>
    <row r="271" spans="1:1">
      <c r="A271" s="9"/>
    </row>
    <row r="272" spans="1:1">
      <c r="A272" s="9"/>
    </row>
    <row r="273" spans="1:1">
      <c r="A273" s="9"/>
    </row>
    <row r="274" spans="1:1">
      <c r="A274" s="9"/>
    </row>
    <row r="275" spans="1:1">
      <c r="A275" s="9"/>
    </row>
    <row r="276" spans="1:1">
      <c r="A276" s="9"/>
    </row>
    <row r="277" spans="1:1">
      <c r="A277" s="9"/>
    </row>
    <row r="278" spans="1:1">
      <c r="A278" s="9"/>
    </row>
    <row r="279" spans="1:1">
      <c r="A279" s="9"/>
    </row>
    <row r="280" spans="1:1">
      <c r="A280" s="9"/>
    </row>
    <row r="281" spans="1:1">
      <c r="A281" s="9"/>
    </row>
    <row r="282" spans="1:1">
      <c r="A282" s="9"/>
    </row>
    <row r="283" spans="1:1">
      <c r="A283" s="9"/>
    </row>
    <row r="284" spans="1:1">
      <c r="A284" s="9"/>
    </row>
    <row r="285" spans="1:1">
      <c r="A285" s="9"/>
    </row>
    <row r="286" spans="1:1">
      <c r="A286" s="9"/>
    </row>
    <row r="287" spans="1:1">
      <c r="A287" s="9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  <row r="454" spans="1:1">
      <c r="A454" s="9"/>
    </row>
    <row r="455" spans="1:1">
      <c r="A455" s="9"/>
    </row>
    <row r="456" spans="1:1">
      <c r="A456" s="9"/>
    </row>
    <row r="457" spans="1:1">
      <c r="A457" s="9"/>
    </row>
    <row r="458" spans="1:1">
      <c r="A458" s="9"/>
    </row>
    <row r="459" spans="1:1">
      <c r="A459" s="9"/>
    </row>
    <row r="460" spans="1:1">
      <c r="A460" s="9"/>
    </row>
    <row r="461" spans="1:1">
      <c r="A461" s="9"/>
    </row>
    <row r="462" spans="1:1">
      <c r="A462" s="9"/>
    </row>
    <row r="463" spans="1:1">
      <c r="A463" s="9"/>
    </row>
    <row r="464" spans="1:1">
      <c r="A464" s="9"/>
    </row>
    <row r="465" spans="1:1">
      <c r="A465" s="9"/>
    </row>
    <row r="466" spans="1:1">
      <c r="A466" s="9"/>
    </row>
    <row r="467" spans="1:1">
      <c r="A467" s="9"/>
    </row>
    <row r="468" spans="1:1">
      <c r="A468" s="9"/>
    </row>
    <row r="469" spans="1:1">
      <c r="A469" s="9"/>
    </row>
    <row r="470" spans="1:1">
      <c r="A470" s="9"/>
    </row>
    <row r="471" spans="1:1">
      <c r="A471" s="9"/>
    </row>
    <row r="472" spans="1:1">
      <c r="A472" s="9"/>
    </row>
    <row r="473" spans="1:1">
      <c r="A473" s="9"/>
    </row>
    <row r="474" spans="1:1">
      <c r="A474" s="9"/>
    </row>
    <row r="475" spans="1:1">
      <c r="A475" s="9"/>
    </row>
    <row r="476" spans="1:1">
      <c r="A476" s="9"/>
    </row>
    <row r="477" spans="1:1">
      <c r="A477" s="9"/>
    </row>
    <row r="478" spans="1:1">
      <c r="A478" s="9"/>
    </row>
    <row r="479" spans="1:1">
      <c r="A479" s="9"/>
    </row>
    <row r="480" spans="1:1">
      <c r="A480" s="9"/>
    </row>
    <row r="481" spans="1:1">
      <c r="A481" s="9"/>
    </row>
    <row r="482" spans="1:1">
      <c r="A482" s="9"/>
    </row>
    <row r="483" spans="1:1">
      <c r="A483" s="9"/>
    </row>
    <row r="484" spans="1:1">
      <c r="A484" s="9"/>
    </row>
    <row r="485" spans="1:1">
      <c r="A485" s="9"/>
    </row>
    <row r="486" spans="1:1">
      <c r="A486" s="9"/>
    </row>
    <row r="487" spans="1:1">
      <c r="A487" s="9"/>
    </row>
    <row r="488" spans="1:1">
      <c r="A488" s="9"/>
    </row>
    <row r="489" spans="1:1">
      <c r="A489" s="9"/>
    </row>
    <row r="490" spans="1:1">
      <c r="A490" s="9"/>
    </row>
    <row r="491" spans="1:1">
      <c r="A491" s="9"/>
    </row>
    <row r="492" spans="1:1">
      <c r="A492" s="9"/>
    </row>
    <row r="493" spans="1:1">
      <c r="A493" s="9"/>
    </row>
    <row r="494" spans="1:1">
      <c r="A494" s="9"/>
    </row>
    <row r="495" spans="1:1">
      <c r="A495" s="9"/>
    </row>
    <row r="496" spans="1:1">
      <c r="A496" s="9"/>
    </row>
    <row r="497" spans="1:1">
      <c r="A497" s="9"/>
    </row>
    <row r="498" spans="1:1">
      <c r="A498" s="9"/>
    </row>
    <row r="499" spans="1:1">
      <c r="A499" s="9"/>
    </row>
    <row r="500" spans="1:1">
      <c r="A500" s="9"/>
    </row>
    <row r="501" spans="1:1">
      <c r="A501" s="9"/>
    </row>
    <row r="502" spans="1:1">
      <c r="A502" s="9"/>
    </row>
    <row r="503" spans="1:1">
      <c r="A503" s="9"/>
    </row>
    <row r="504" spans="1:1">
      <c r="A504" s="9"/>
    </row>
    <row r="505" spans="1:1">
      <c r="A505" s="9"/>
    </row>
    <row r="506" spans="1:1">
      <c r="A506" s="9"/>
    </row>
    <row r="507" spans="1:1">
      <c r="A507" s="9"/>
    </row>
    <row r="508" spans="1:1">
      <c r="A508" s="9"/>
    </row>
    <row r="509" spans="1:1">
      <c r="A509" s="9"/>
    </row>
    <row r="510" spans="1:1">
      <c r="A510" s="9"/>
    </row>
    <row r="511" spans="1:1">
      <c r="A511" s="9"/>
    </row>
    <row r="512" spans="1:1">
      <c r="A512" s="9"/>
    </row>
    <row r="513" spans="1:1">
      <c r="A513" s="9"/>
    </row>
    <row r="514" spans="1:1">
      <c r="A514" s="9"/>
    </row>
    <row r="515" spans="1:1">
      <c r="A515" s="9"/>
    </row>
    <row r="516" spans="1:1">
      <c r="A516" s="9"/>
    </row>
    <row r="517" spans="1:1">
      <c r="A517" s="9"/>
    </row>
    <row r="518" spans="1:1">
      <c r="A518" s="9"/>
    </row>
    <row r="519" spans="1:1">
      <c r="A519" s="9"/>
    </row>
    <row r="520" spans="1:1">
      <c r="A520" s="9"/>
    </row>
    <row r="521" spans="1:1">
      <c r="A521" s="9"/>
    </row>
    <row r="522" spans="1:1">
      <c r="A522" s="9"/>
    </row>
    <row r="523" spans="1:1">
      <c r="A523" s="9"/>
    </row>
    <row r="524" spans="1:1">
      <c r="A524" s="9"/>
    </row>
    <row r="525" spans="1:1">
      <c r="A525" s="9"/>
    </row>
    <row r="526" spans="1:1">
      <c r="A526" s="9"/>
    </row>
    <row r="527" spans="1:1">
      <c r="A527" s="9"/>
    </row>
    <row r="528" spans="1:1">
      <c r="A528" s="9"/>
    </row>
    <row r="529" spans="1:1">
      <c r="A529" s="9"/>
    </row>
    <row r="530" spans="1:1">
      <c r="A530" s="9"/>
    </row>
    <row r="531" spans="1:1">
      <c r="A531" s="9"/>
    </row>
    <row r="532" spans="1:1">
      <c r="A532" s="9"/>
    </row>
    <row r="533" spans="1:1">
      <c r="A533" s="9"/>
    </row>
    <row r="534" spans="1:1">
      <c r="A534" s="9"/>
    </row>
    <row r="535" spans="1:1">
      <c r="A535" s="9"/>
    </row>
    <row r="536" spans="1:1">
      <c r="A536" s="9"/>
    </row>
    <row r="537" spans="1:1">
      <c r="A537" s="9"/>
    </row>
    <row r="538" spans="1:1">
      <c r="A538" s="9"/>
    </row>
    <row r="539" spans="1:1">
      <c r="A539" s="9"/>
    </row>
    <row r="540" spans="1:1">
      <c r="A540" s="9"/>
    </row>
    <row r="541" spans="1:1">
      <c r="A541" s="9"/>
    </row>
    <row r="542" spans="1:1">
      <c r="A542" s="9"/>
    </row>
    <row r="543" spans="1:1">
      <c r="A543" s="9"/>
    </row>
    <row r="544" spans="1:1">
      <c r="A544" s="9"/>
    </row>
    <row r="545" spans="1:1">
      <c r="A545" s="9"/>
    </row>
    <row r="546" spans="1:1">
      <c r="A546" s="9"/>
    </row>
    <row r="547" spans="1:1">
      <c r="A547" s="9"/>
    </row>
    <row r="548" spans="1:1">
      <c r="A548" s="9"/>
    </row>
    <row r="549" spans="1:1">
      <c r="A549" s="9"/>
    </row>
    <row r="550" spans="1:1">
      <c r="A550" s="9"/>
    </row>
    <row r="551" spans="1:1">
      <c r="A551" s="9"/>
    </row>
    <row r="552" spans="1:1">
      <c r="A552" s="9"/>
    </row>
    <row r="553" spans="1:1">
      <c r="A553" s="9"/>
    </row>
    <row r="554" spans="1:1">
      <c r="A554" s="9"/>
    </row>
    <row r="555" spans="1:1">
      <c r="A555" s="9"/>
    </row>
    <row r="556" spans="1:1">
      <c r="A556" s="9"/>
    </row>
    <row r="557" spans="1:1">
      <c r="A557" s="9"/>
    </row>
    <row r="558" spans="1:1">
      <c r="A558" s="9"/>
    </row>
    <row r="559" spans="1:1">
      <c r="A559" s="9"/>
    </row>
    <row r="560" spans="1:1">
      <c r="A560" s="9"/>
    </row>
    <row r="561" spans="1:1">
      <c r="A561" s="9"/>
    </row>
    <row r="562" spans="1:1">
      <c r="A562" s="9"/>
    </row>
    <row r="563" spans="1:1">
      <c r="A563" s="9"/>
    </row>
    <row r="564" spans="1:1">
      <c r="A564" s="9"/>
    </row>
    <row r="565" spans="1:1">
      <c r="A565" s="9"/>
    </row>
    <row r="566" spans="1:1">
      <c r="A566" s="9"/>
    </row>
    <row r="567" spans="1:1">
      <c r="A567" s="9"/>
    </row>
    <row r="568" spans="1:1">
      <c r="A568" s="9"/>
    </row>
    <row r="569" spans="1:1">
      <c r="A569" s="9"/>
    </row>
    <row r="570" spans="1:1">
      <c r="A570" s="9"/>
    </row>
    <row r="571" spans="1:1">
      <c r="A571" s="9"/>
    </row>
    <row r="572" spans="1:1">
      <c r="A572" s="9"/>
    </row>
    <row r="573" spans="1:1">
      <c r="A573" s="9"/>
    </row>
    <row r="574" spans="1:1">
      <c r="A574" s="9"/>
    </row>
    <row r="575" spans="1:1">
      <c r="A575" s="9"/>
    </row>
    <row r="576" spans="1:1">
      <c r="A576" s="9"/>
    </row>
    <row r="577" spans="1:1">
      <c r="A577" s="9"/>
    </row>
    <row r="578" spans="1:1">
      <c r="A578" s="9"/>
    </row>
    <row r="579" spans="1:1">
      <c r="A579" s="9"/>
    </row>
    <row r="580" spans="1:1">
      <c r="A580" s="9"/>
    </row>
    <row r="581" spans="1:1">
      <c r="A581" s="9"/>
    </row>
    <row r="582" spans="1:1">
      <c r="A582" s="9"/>
    </row>
    <row r="583" spans="1:1">
      <c r="A583" s="9"/>
    </row>
    <row r="584" spans="1:1">
      <c r="A584" s="9"/>
    </row>
    <row r="585" spans="1:1">
      <c r="A585" s="9"/>
    </row>
    <row r="586" spans="1:1">
      <c r="A586" s="9"/>
    </row>
    <row r="587" spans="1:1">
      <c r="A587" s="9"/>
    </row>
    <row r="588" spans="1:1">
      <c r="A588" s="9"/>
    </row>
    <row r="589" spans="1:1">
      <c r="A589" s="9"/>
    </row>
    <row r="590" spans="1:1">
      <c r="A590" s="9"/>
    </row>
    <row r="591" spans="1:1">
      <c r="A591" s="9"/>
    </row>
    <row r="592" spans="1:1">
      <c r="A592" s="9"/>
    </row>
    <row r="593" spans="1:1">
      <c r="A593" s="9"/>
    </row>
    <row r="594" spans="1:1">
      <c r="A594" s="9"/>
    </row>
    <row r="595" spans="1:1">
      <c r="A595" s="9"/>
    </row>
    <row r="596" spans="1:1">
      <c r="A596" s="9"/>
    </row>
    <row r="597" spans="1:1">
      <c r="A597" s="9"/>
    </row>
    <row r="598" spans="1:1">
      <c r="A598" s="9"/>
    </row>
    <row r="599" spans="1:1">
      <c r="A599" s="9"/>
    </row>
    <row r="600" spans="1:1">
      <c r="A600" s="9"/>
    </row>
    <row r="601" spans="1:1">
      <c r="A601" s="9"/>
    </row>
    <row r="602" spans="1:1">
      <c r="A602" s="9"/>
    </row>
    <row r="603" spans="1:1">
      <c r="A603" s="9"/>
    </row>
    <row r="604" spans="1:1">
      <c r="A604" s="9"/>
    </row>
    <row r="605" spans="1:1">
      <c r="A605" s="9"/>
    </row>
    <row r="606" spans="1:1">
      <c r="A606" s="9"/>
    </row>
    <row r="607" spans="1:1">
      <c r="A607" s="9"/>
    </row>
    <row r="608" spans="1:1">
      <c r="A608" s="9"/>
    </row>
    <row r="609" spans="1:1">
      <c r="A609" s="9"/>
    </row>
    <row r="610" spans="1:1">
      <c r="A610" s="9"/>
    </row>
    <row r="611" spans="1:1">
      <c r="A611" s="9"/>
    </row>
    <row r="612" spans="1:1">
      <c r="A612" s="9"/>
    </row>
    <row r="613" spans="1:1">
      <c r="A613" s="9"/>
    </row>
    <row r="614" spans="1:1">
      <c r="A614" s="9"/>
    </row>
    <row r="615" spans="1:1">
      <c r="A615" s="9"/>
    </row>
    <row r="616" spans="1:1">
      <c r="A616" s="9"/>
    </row>
    <row r="617" spans="1:1">
      <c r="A617" s="9"/>
    </row>
    <row r="618" spans="1:1">
      <c r="A618" s="9"/>
    </row>
    <row r="619" spans="1:1">
      <c r="A619" s="9"/>
    </row>
    <row r="620" spans="1:1">
      <c r="A620" s="9"/>
    </row>
    <row r="621" spans="1:1">
      <c r="A621" s="9"/>
    </row>
    <row r="622" spans="1:1">
      <c r="A622" s="9"/>
    </row>
    <row r="623" spans="1:1">
      <c r="A623" s="9"/>
    </row>
    <row r="624" spans="1:1">
      <c r="A624" s="9"/>
    </row>
    <row r="625" spans="1:1">
      <c r="A625" s="9"/>
    </row>
    <row r="626" spans="1:1">
      <c r="A626" s="9"/>
    </row>
    <row r="627" spans="1:1">
      <c r="A627" s="9"/>
    </row>
    <row r="628" spans="1:1">
      <c r="A628" s="9"/>
    </row>
    <row r="629" spans="1:1">
      <c r="A629" s="9"/>
    </row>
    <row r="630" spans="1:1">
      <c r="A630" s="9"/>
    </row>
    <row r="631" spans="1:1">
      <c r="A631" s="9"/>
    </row>
    <row r="632" spans="1:1">
      <c r="A632" s="9"/>
    </row>
    <row r="633" spans="1:1">
      <c r="A633" s="9"/>
    </row>
    <row r="634" spans="1:1">
      <c r="A634" s="9"/>
    </row>
    <row r="635" spans="1:1">
      <c r="A635" s="9"/>
    </row>
    <row r="636" spans="1:1">
      <c r="A636" s="9"/>
    </row>
    <row r="637" spans="1:1">
      <c r="A637" s="9"/>
    </row>
    <row r="638" spans="1:1">
      <c r="A638" s="9"/>
    </row>
    <row r="639" spans="1:1">
      <c r="A639" s="9"/>
    </row>
    <row r="640" spans="1:1">
      <c r="A640" s="9"/>
    </row>
    <row r="641" spans="1:1">
      <c r="A641" s="9"/>
    </row>
    <row r="642" spans="1:1">
      <c r="A642" s="9"/>
    </row>
    <row r="643" spans="1:1">
      <c r="A643" s="9"/>
    </row>
    <row r="644" spans="1:1">
      <c r="A644" s="9"/>
    </row>
    <row r="645" spans="1:1">
      <c r="A645" s="9"/>
    </row>
    <row r="646" spans="1:1">
      <c r="A646" s="9"/>
    </row>
    <row r="647" spans="1:1">
      <c r="A647" s="9"/>
    </row>
    <row r="648" spans="1:1">
      <c r="A648" s="9"/>
    </row>
    <row r="649" spans="1:1">
      <c r="A649" s="9"/>
    </row>
    <row r="650" spans="1:1">
      <c r="A650" s="9"/>
    </row>
    <row r="651" spans="1:1">
      <c r="A651" s="9"/>
    </row>
    <row r="652" spans="1:1">
      <c r="A652" s="9"/>
    </row>
    <row r="653" spans="1:1">
      <c r="A653" s="9"/>
    </row>
    <row r="654" spans="1:1">
      <c r="A654" s="9"/>
    </row>
    <row r="655" spans="1:1">
      <c r="A655" s="9"/>
    </row>
    <row r="656" spans="1:1">
      <c r="A656" s="9"/>
    </row>
    <row r="657" spans="1:1">
      <c r="A657" s="9"/>
    </row>
    <row r="658" spans="1:1">
      <c r="A658" s="9"/>
    </row>
    <row r="659" spans="1:1">
      <c r="A659" s="9"/>
    </row>
    <row r="660" spans="1:1">
      <c r="A660" s="9"/>
    </row>
    <row r="661" spans="1:1">
      <c r="A661" s="9"/>
    </row>
    <row r="662" spans="1:1">
      <c r="A662" s="9"/>
    </row>
    <row r="663" spans="1:1">
      <c r="A663" s="9"/>
    </row>
    <row r="664" spans="1:1">
      <c r="A664" s="9"/>
    </row>
    <row r="665" spans="1:1">
      <c r="A665" s="9"/>
    </row>
    <row r="666" spans="1:1">
      <c r="A666" s="9"/>
    </row>
    <row r="667" spans="1:1">
      <c r="A667" s="9"/>
    </row>
    <row r="668" spans="1:1">
      <c r="A668" s="9"/>
    </row>
    <row r="669" spans="1:1">
      <c r="A669" s="9"/>
    </row>
    <row r="670" spans="1:1">
      <c r="A670" s="9"/>
    </row>
    <row r="671" spans="1:1">
      <c r="A671" s="9"/>
    </row>
    <row r="672" spans="1:1">
      <c r="A672" s="9"/>
    </row>
    <row r="673" spans="1:1">
      <c r="A673" s="9"/>
    </row>
    <row r="674" spans="1:1">
      <c r="A674" s="9"/>
    </row>
    <row r="675" spans="1:1">
      <c r="A675" s="9"/>
    </row>
    <row r="676" spans="1:1">
      <c r="A676" s="9"/>
    </row>
    <row r="677" spans="1:1">
      <c r="A677" s="9"/>
    </row>
    <row r="678" spans="1:1">
      <c r="A678" s="9"/>
    </row>
    <row r="679" spans="1:1">
      <c r="A679" s="9"/>
    </row>
    <row r="680" spans="1:1">
      <c r="A680" s="9"/>
    </row>
    <row r="681" spans="1:1">
      <c r="A681" s="9"/>
    </row>
    <row r="682" spans="1:1">
      <c r="A682" s="9"/>
    </row>
    <row r="683" spans="1:1">
      <c r="A683" s="9"/>
    </row>
    <row r="684" spans="1:1">
      <c r="A684" s="9"/>
    </row>
    <row r="685" spans="1:1">
      <c r="A685" s="9"/>
    </row>
    <row r="686" spans="1:1">
      <c r="A686" s="9"/>
    </row>
    <row r="687" spans="1:1">
      <c r="A687" s="9"/>
    </row>
    <row r="688" spans="1:1">
      <c r="A688" s="9"/>
    </row>
    <row r="689" spans="1:1">
      <c r="A689" s="9"/>
    </row>
    <row r="690" spans="1:1">
      <c r="A690" s="9"/>
    </row>
    <row r="691" spans="1:1">
      <c r="A691" s="9"/>
    </row>
    <row r="692" spans="1:1">
      <c r="A692" s="9"/>
    </row>
    <row r="693" spans="1:1">
      <c r="A693" s="9"/>
    </row>
    <row r="694" spans="1:1">
      <c r="A694" s="9"/>
    </row>
    <row r="695" spans="1:1">
      <c r="A695" s="9"/>
    </row>
    <row r="696" spans="1:1">
      <c r="A696" s="9"/>
    </row>
    <row r="697" spans="1:1">
      <c r="A697" s="9"/>
    </row>
    <row r="698" spans="1:1">
      <c r="A698" s="9"/>
    </row>
    <row r="699" spans="1:1">
      <c r="A699" s="9"/>
    </row>
    <row r="700" spans="1:1">
      <c r="A700" s="9"/>
    </row>
    <row r="701" spans="1:1">
      <c r="A701" s="9"/>
    </row>
    <row r="702" spans="1:1">
      <c r="A702" s="9"/>
    </row>
    <row r="703" spans="1:1">
      <c r="A703" s="9"/>
    </row>
    <row r="704" spans="1:1">
      <c r="A704" s="9"/>
    </row>
    <row r="705" spans="1:1">
      <c r="A705" s="9"/>
    </row>
    <row r="706" spans="1:1">
      <c r="A706" s="9"/>
    </row>
    <row r="707" spans="1:1">
      <c r="A707" s="9"/>
    </row>
    <row r="708" spans="1:1">
      <c r="A708" s="9"/>
    </row>
    <row r="709" spans="1:1">
      <c r="A709" s="9"/>
    </row>
    <row r="710" spans="1:1">
      <c r="A710" s="9"/>
    </row>
    <row r="711" spans="1:1">
      <c r="A711" s="9"/>
    </row>
    <row r="712" spans="1:1">
      <c r="A712" s="9"/>
    </row>
    <row r="713" spans="1:1">
      <c r="A713" s="9"/>
    </row>
    <row r="714" spans="1:1">
      <c r="A714" s="9"/>
    </row>
    <row r="715" spans="1:1">
      <c r="A715" s="9"/>
    </row>
    <row r="716" spans="1:1">
      <c r="A716" s="9"/>
    </row>
    <row r="717" spans="1:1">
      <c r="A717" s="9"/>
    </row>
    <row r="718" spans="1:1">
      <c r="A718" s="9"/>
    </row>
    <row r="719" spans="1:1">
      <c r="A719" s="9"/>
    </row>
    <row r="720" spans="1:1">
      <c r="A720" s="9"/>
    </row>
    <row r="721" spans="1:1">
      <c r="A721" s="9"/>
    </row>
    <row r="722" spans="1:1">
      <c r="A722" s="9"/>
    </row>
    <row r="723" spans="1:1">
      <c r="A723" s="9"/>
    </row>
    <row r="724" spans="1:1">
      <c r="A724" s="9"/>
    </row>
    <row r="725" spans="1:1">
      <c r="A725" s="9"/>
    </row>
    <row r="726" spans="1:1">
      <c r="A726" s="9"/>
    </row>
    <row r="727" spans="1:1">
      <c r="A727" s="9"/>
    </row>
    <row r="728" spans="1:1">
      <c r="A728" s="9"/>
    </row>
    <row r="729" spans="1:1">
      <c r="A729" s="9"/>
    </row>
    <row r="730" spans="1:1">
      <c r="A730" s="9"/>
    </row>
    <row r="731" spans="1:1">
      <c r="A731" s="9"/>
    </row>
    <row r="732" spans="1:1">
      <c r="A732" s="9"/>
    </row>
    <row r="733" spans="1:1">
      <c r="A733" s="9"/>
    </row>
    <row r="734" spans="1:1">
      <c r="A734" s="9"/>
    </row>
    <row r="735" spans="1:1">
      <c r="A735" s="9"/>
    </row>
    <row r="736" spans="1:1">
      <c r="A736" s="9"/>
    </row>
    <row r="737" spans="1:1">
      <c r="A737" s="9"/>
    </row>
    <row r="738" spans="1:1">
      <c r="A738" s="9"/>
    </row>
    <row r="739" spans="1:1">
      <c r="A739" s="9"/>
    </row>
    <row r="740" spans="1:1">
      <c r="A740" s="9"/>
    </row>
    <row r="741" spans="1:1">
      <c r="A741" s="9"/>
    </row>
    <row r="742" spans="1:1">
      <c r="A742" s="9"/>
    </row>
    <row r="743" spans="1:1">
      <c r="A743" s="9"/>
    </row>
    <row r="744" spans="1:1">
      <c r="A744" s="9"/>
    </row>
    <row r="745" spans="1:1">
      <c r="A745" s="9"/>
    </row>
    <row r="746" spans="1:1">
      <c r="A746" s="9"/>
    </row>
    <row r="747" spans="1:1">
      <c r="A747" s="9"/>
    </row>
    <row r="748" spans="1:1">
      <c r="A748" s="9"/>
    </row>
    <row r="749" spans="1:1">
      <c r="A749" s="9"/>
    </row>
    <row r="750" spans="1:1">
      <c r="A750" s="9"/>
    </row>
    <row r="751" spans="1:1">
      <c r="A751" s="9"/>
    </row>
    <row r="752" spans="1:1">
      <c r="A752" s="9"/>
    </row>
    <row r="753" spans="1:1">
      <c r="A753" s="9"/>
    </row>
    <row r="754" spans="1:1">
      <c r="A754" s="9"/>
    </row>
    <row r="755" spans="1:1">
      <c r="A755" s="9"/>
    </row>
    <row r="756" spans="1:1">
      <c r="A756" s="9"/>
    </row>
    <row r="757" spans="1:1">
      <c r="A757" s="9"/>
    </row>
    <row r="758" spans="1:1">
      <c r="A758" s="9"/>
    </row>
    <row r="759" spans="1:1">
      <c r="A759" s="9"/>
    </row>
    <row r="760" spans="1:1">
      <c r="A760" s="9"/>
    </row>
    <row r="761" spans="1:1">
      <c r="A761" s="9"/>
    </row>
    <row r="762" spans="1:1">
      <c r="A762" s="9"/>
    </row>
    <row r="763" spans="1:1">
      <c r="A763" s="9"/>
    </row>
    <row r="764" spans="1:1">
      <c r="A764" s="9"/>
    </row>
    <row r="765" spans="1:1">
      <c r="A765" s="9"/>
    </row>
    <row r="766" spans="1:1">
      <c r="A766" s="9"/>
    </row>
    <row r="767" spans="1:1">
      <c r="A767" s="9"/>
    </row>
    <row r="768" spans="1:1">
      <c r="A768" s="9"/>
    </row>
    <row r="769" spans="1:1">
      <c r="A769" s="9"/>
    </row>
    <row r="770" spans="1:1">
      <c r="A770" s="9"/>
    </row>
    <row r="771" spans="1:1">
      <c r="A771" s="9"/>
    </row>
    <row r="772" spans="1:1">
      <c r="A772" s="9"/>
    </row>
    <row r="773" spans="1:1">
      <c r="A773" s="9"/>
    </row>
    <row r="774" spans="1:1">
      <c r="A774" s="9"/>
    </row>
    <row r="775" spans="1:1">
      <c r="A775" s="9"/>
    </row>
    <row r="776" spans="1:1">
      <c r="A776" s="9"/>
    </row>
    <row r="777" spans="1:1">
      <c r="A777" s="9"/>
    </row>
    <row r="778" spans="1:1">
      <c r="A778" s="9"/>
    </row>
    <row r="779" spans="1:1">
      <c r="A779" s="9"/>
    </row>
    <row r="780" spans="1:1">
      <c r="A780" s="9"/>
    </row>
    <row r="781" spans="1:1">
      <c r="A781" s="9"/>
    </row>
    <row r="782" spans="1:1">
      <c r="A782" s="9"/>
    </row>
    <row r="783" spans="1:1">
      <c r="A783" s="9"/>
    </row>
    <row r="784" spans="1:1">
      <c r="A784" s="9"/>
    </row>
    <row r="785" spans="1:1">
      <c r="A785" s="9"/>
    </row>
    <row r="786" spans="1:1">
      <c r="A786" s="9"/>
    </row>
    <row r="787" spans="1:1">
      <c r="A787" s="9"/>
    </row>
    <row r="788" spans="1:1">
      <c r="A788" s="9"/>
    </row>
    <row r="789" spans="1:1">
      <c r="A789" s="9"/>
    </row>
    <row r="790" spans="1:1">
      <c r="A790" s="9"/>
    </row>
    <row r="791" spans="1:1">
      <c r="A791" s="9"/>
    </row>
    <row r="792" spans="1:1">
      <c r="A792" s="9"/>
    </row>
    <row r="793" spans="1:1">
      <c r="A793" s="9"/>
    </row>
    <row r="794" spans="1:1">
      <c r="A794" s="9"/>
    </row>
    <row r="795" spans="1:1">
      <c r="A795" s="9"/>
    </row>
    <row r="796" spans="1:1">
      <c r="A796" s="9"/>
    </row>
    <row r="797" spans="1:1">
      <c r="A797" s="9"/>
    </row>
    <row r="798" spans="1:1">
      <c r="A798" s="9"/>
    </row>
    <row r="799" spans="1:1">
      <c r="A799" s="9"/>
    </row>
    <row r="800" spans="1:1">
      <c r="A800" s="9"/>
    </row>
    <row r="801" spans="1:1">
      <c r="A801" s="9"/>
    </row>
    <row r="802" spans="1:1">
      <c r="A802" s="9"/>
    </row>
    <row r="803" spans="1:1">
      <c r="A803" s="9"/>
    </row>
    <row r="804" spans="1:1">
      <c r="A804" s="9"/>
    </row>
    <row r="805" spans="1:1">
      <c r="A805" s="9"/>
    </row>
    <row r="806" spans="1:1">
      <c r="A806" s="9"/>
    </row>
    <row r="807" spans="1:1">
      <c r="A807" s="9"/>
    </row>
    <row r="808" spans="1:1">
      <c r="A808" s="9"/>
    </row>
    <row r="809" spans="1:1">
      <c r="A809" s="9"/>
    </row>
    <row r="810" spans="1:1">
      <c r="A810" s="9"/>
    </row>
    <row r="811" spans="1:1">
      <c r="A811" s="9"/>
    </row>
    <row r="812" spans="1:1">
      <c r="A812" s="9"/>
    </row>
    <row r="813" spans="1:1">
      <c r="A813" s="9"/>
    </row>
    <row r="814" spans="1:1">
      <c r="A814" s="9"/>
    </row>
    <row r="815" spans="1:1">
      <c r="A815" s="9"/>
    </row>
    <row r="816" spans="1:1">
      <c r="A816" s="9"/>
    </row>
    <row r="817" spans="1:1">
      <c r="A817" s="9"/>
    </row>
    <row r="818" spans="1:1">
      <c r="A818" s="9"/>
    </row>
    <row r="819" spans="1:1">
      <c r="A819" s="9"/>
    </row>
    <row r="820" spans="1:1">
      <c r="A820" s="9"/>
    </row>
    <row r="821" spans="1:1">
      <c r="A821" s="9"/>
    </row>
    <row r="822" spans="1:1">
      <c r="A822" s="9"/>
    </row>
    <row r="823" spans="1:1">
      <c r="A823" s="9"/>
    </row>
    <row r="824" spans="1:1">
      <c r="A824" s="9"/>
    </row>
    <row r="825" spans="1:1">
      <c r="A825" s="9"/>
    </row>
    <row r="826" spans="1:1">
      <c r="A826" s="9"/>
    </row>
    <row r="827" spans="1:1">
      <c r="A827" s="9"/>
    </row>
    <row r="828" spans="1:1">
      <c r="A828" s="9"/>
    </row>
    <row r="829" spans="1:1">
      <c r="A829" s="9"/>
    </row>
    <row r="830" spans="1:1">
      <c r="A830" s="9"/>
    </row>
    <row r="831" spans="1:1">
      <c r="A831" s="9"/>
    </row>
    <row r="832" spans="1:1">
      <c r="A832" s="9"/>
    </row>
    <row r="833" spans="1:1">
      <c r="A833" s="9"/>
    </row>
    <row r="834" spans="1:1">
      <c r="A834" s="9"/>
    </row>
    <row r="835" spans="1:1">
      <c r="A835" s="9"/>
    </row>
    <row r="836" spans="1:1">
      <c r="A836" s="9"/>
    </row>
    <row r="837" spans="1:1">
      <c r="A837" s="9"/>
    </row>
    <row r="838" spans="1:1">
      <c r="A838" s="9"/>
    </row>
    <row r="839" spans="1:1">
      <c r="A839" s="9"/>
    </row>
    <row r="840" spans="1:1">
      <c r="A840" s="9"/>
    </row>
    <row r="841" spans="1:1">
      <c r="A841" s="9"/>
    </row>
    <row r="842" spans="1:1">
      <c r="A842" s="9"/>
    </row>
    <row r="843" spans="1:1">
      <c r="A843" s="9"/>
    </row>
    <row r="844" spans="1:1">
      <c r="A844" s="9"/>
    </row>
    <row r="845" spans="1:1">
      <c r="A845" s="9"/>
    </row>
    <row r="846" spans="1:1">
      <c r="A846" s="9"/>
    </row>
    <row r="847" spans="1:1">
      <c r="A847" s="9"/>
    </row>
    <row r="848" spans="1:1">
      <c r="A848" s="9"/>
    </row>
    <row r="849" spans="1:1">
      <c r="A849" s="9"/>
    </row>
    <row r="850" spans="1:1">
      <c r="A850" s="9"/>
    </row>
    <row r="851" spans="1:1">
      <c r="A851" s="9"/>
    </row>
    <row r="852" spans="1:1">
      <c r="A852" s="9"/>
    </row>
    <row r="853" spans="1:1">
      <c r="A853" s="9"/>
    </row>
    <row r="854" spans="1:1">
      <c r="A854" s="9"/>
    </row>
    <row r="855" spans="1:1">
      <c r="A855" s="9"/>
    </row>
    <row r="856" spans="1:1">
      <c r="A856" s="9"/>
    </row>
    <row r="857" spans="1:1">
      <c r="A857" s="9"/>
    </row>
    <row r="858" spans="1:1">
      <c r="A858" s="9"/>
    </row>
    <row r="859" spans="1:1">
      <c r="A859" s="9"/>
    </row>
    <row r="860" spans="1:1">
      <c r="A860" s="9"/>
    </row>
    <row r="861" spans="1:1">
      <c r="A861" s="9"/>
    </row>
    <row r="862" spans="1:1">
      <c r="A862" s="9"/>
    </row>
    <row r="863" spans="1:1">
      <c r="A863" s="9"/>
    </row>
    <row r="864" spans="1:1">
      <c r="A864" s="9"/>
    </row>
    <row r="865" spans="1:1">
      <c r="A865" s="9"/>
    </row>
    <row r="866" spans="1:1">
      <c r="A866" s="9"/>
    </row>
    <row r="867" spans="1:1">
      <c r="A867" s="9"/>
    </row>
    <row r="868" spans="1:1">
      <c r="A868" s="9"/>
    </row>
    <row r="869" spans="1:1">
      <c r="A869" s="9"/>
    </row>
    <row r="870" spans="1:1">
      <c r="A870" s="9"/>
    </row>
    <row r="871" spans="1:1">
      <c r="A871" s="9"/>
    </row>
    <row r="872" spans="1:1">
      <c r="A872" s="9"/>
    </row>
    <row r="873" spans="1:1">
      <c r="A873" s="9"/>
    </row>
    <row r="874" spans="1:1">
      <c r="A874" s="9"/>
    </row>
    <row r="875" spans="1:1">
      <c r="A875" s="9"/>
    </row>
    <row r="876" spans="1:1">
      <c r="A876" s="9"/>
    </row>
    <row r="877" spans="1:1">
      <c r="A877" s="9"/>
    </row>
    <row r="878" spans="1:1">
      <c r="A878" s="9"/>
    </row>
    <row r="879" spans="1:1">
      <c r="A879" s="9"/>
    </row>
    <row r="880" spans="1:1">
      <c r="A880" s="9"/>
    </row>
    <row r="881" spans="1:1">
      <c r="A881" s="9"/>
    </row>
    <row r="882" spans="1:1">
      <c r="A882" s="9"/>
    </row>
    <row r="883" spans="1:1">
      <c r="A883" s="9"/>
    </row>
    <row r="884" spans="1:1">
      <c r="A884" s="9"/>
    </row>
    <row r="885" spans="1:1">
      <c r="A885" s="9"/>
    </row>
    <row r="886" spans="1:1">
      <c r="A886" s="9"/>
    </row>
    <row r="887" spans="1:1">
      <c r="A887" s="9"/>
    </row>
    <row r="888" spans="1:1">
      <c r="A888" s="9"/>
    </row>
    <row r="889" spans="1:1">
      <c r="A889" s="9"/>
    </row>
    <row r="890" spans="1:1">
      <c r="A890" s="9"/>
    </row>
    <row r="891" spans="1:1">
      <c r="A891" s="9"/>
    </row>
    <row r="892" spans="1:1">
      <c r="A892" s="9"/>
    </row>
    <row r="893" spans="1:1">
      <c r="A893" s="9"/>
    </row>
    <row r="894" spans="1:1">
      <c r="A894" s="9"/>
    </row>
    <row r="895" spans="1:1">
      <c r="A895" s="9"/>
    </row>
    <row r="896" spans="1:1">
      <c r="A896" s="9"/>
    </row>
    <row r="897" spans="1:1">
      <c r="A897" s="9"/>
    </row>
    <row r="898" spans="1:1">
      <c r="A898" s="9"/>
    </row>
    <row r="899" spans="1:1">
      <c r="A899" s="9"/>
    </row>
    <row r="900" spans="1:1">
      <c r="A900" s="9"/>
    </row>
    <row r="901" spans="1:1">
      <c r="A901" s="9"/>
    </row>
    <row r="902" spans="1:1">
      <c r="A902" s="9"/>
    </row>
    <row r="903" spans="1:1">
      <c r="A903" s="9"/>
    </row>
    <row r="904" spans="1:1">
      <c r="A904" s="9"/>
    </row>
    <row r="905" spans="1:1">
      <c r="A905" s="9"/>
    </row>
    <row r="906" spans="1:1">
      <c r="A906" s="9"/>
    </row>
    <row r="907" spans="1:1">
      <c r="A907" s="9"/>
    </row>
    <row r="908" spans="1:1">
      <c r="A908" s="9"/>
    </row>
    <row r="909" spans="1:1">
      <c r="A909" s="9"/>
    </row>
    <row r="910" spans="1:1">
      <c r="A910" s="9"/>
    </row>
    <row r="911" spans="1:1">
      <c r="A911" s="9"/>
    </row>
    <row r="912" spans="1:1">
      <c r="A912" s="9"/>
    </row>
    <row r="913" spans="1:1">
      <c r="A913" s="9"/>
    </row>
    <row r="914" spans="1:1">
      <c r="A914" s="9"/>
    </row>
    <row r="915" spans="1:1">
      <c r="A915" s="9"/>
    </row>
    <row r="916" spans="1:1">
      <c r="A916" s="9"/>
    </row>
    <row r="917" spans="1:1">
      <c r="A917" s="9"/>
    </row>
    <row r="918" spans="1:1">
      <c r="A918" s="9"/>
    </row>
    <row r="919" spans="1:1">
      <c r="A919" s="9"/>
    </row>
    <row r="920" spans="1:1">
      <c r="A920" s="9"/>
    </row>
    <row r="921" spans="1:1">
      <c r="A921" s="9"/>
    </row>
    <row r="922" spans="1:1">
      <c r="A922" s="9"/>
    </row>
    <row r="923" spans="1:1">
      <c r="A923" s="9"/>
    </row>
    <row r="924" spans="1:1">
      <c r="A924" s="9"/>
    </row>
    <row r="925" spans="1:1">
      <c r="A925" s="9"/>
    </row>
    <row r="926" spans="1:1">
      <c r="A926" s="9"/>
    </row>
    <row r="927" spans="1:1">
      <c r="A927" s="9"/>
    </row>
    <row r="928" spans="1:1">
      <c r="A928" s="9"/>
    </row>
    <row r="929" spans="1:1">
      <c r="A929" s="9"/>
    </row>
    <row r="930" spans="1:1">
      <c r="A930" s="9"/>
    </row>
    <row r="931" spans="1:1">
      <c r="A931" s="9"/>
    </row>
    <row r="932" spans="1:1">
      <c r="A932" s="9"/>
    </row>
    <row r="933" spans="1:1">
      <c r="A933" s="9"/>
    </row>
    <row r="934" spans="1:1">
      <c r="A934" s="9"/>
    </row>
    <row r="935" spans="1:1">
      <c r="A935" s="9"/>
    </row>
    <row r="936" spans="1:1">
      <c r="A936" s="9"/>
    </row>
    <row r="937" spans="1:1">
      <c r="A937" s="9"/>
    </row>
    <row r="938" spans="1:1">
      <c r="A938" s="9"/>
    </row>
    <row r="939" spans="1:1">
      <c r="A939" s="9"/>
    </row>
    <row r="940" spans="1:1">
      <c r="A940" s="9"/>
    </row>
    <row r="941" spans="1:1">
      <c r="A941" s="9"/>
    </row>
    <row r="942" spans="1:1">
      <c r="A942" s="9"/>
    </row>
    <row r="943" spans="1:1">
      <c r="A943" s="9"/>
    </row>
    <row r="944" spans="1:1">
      <c r="A944" s="9"/>
    </row>
    <row r="945" spans="1:1">
      <c r="A945" s="9"/>
    </row>
    <row r="946" spans="1:1">
      <c r="A946" s="9"/>
    </row>
    <row r="947" spans="1:1">
      <c r="A947" s="9"/>
    </row>
    <row r="948" spans="1:1">
      <c r="A948" s="9"/>
    </row>
    <row r="949" spans="1:1">
      <c r="A949" s="9"/>
    </row>
    <row r="950" spans="1:1">
      <c r="A950" s="9"/>
    </row>
    <row r="951" spans="1:1">
      <c r="A951" s="9"/>
    </row>
    <row r="952" spans="1:1">
      <c r="A952" s="9"/>
    </row>
    <row r="953" spans="1:1">
      <c r="A953" s="9"/>
    </row>
    <row r="954" spans="1:1">
      <c r="A954" s="9"/>
    </row>
    <row r="955" spans="1:1">
      <c r="A955" s="9"/>
    </row>
    <row r="956" spans="1:1">
      <c r="A956" s="9"/>
    </row>
    <row r="957" spans="1:1">
      <c r="A957" s="9"/>
    </row>
    <row r="958" spans="1:1">
      <c r="A958" s="9"/>
    </row>
    <row r="959" spans="1:1">
      <c r="A959" s="9"/>
    </row>
    <row r="960" spans="1:1">
      <c r="A960" s="9"/>
    </row>
    <row r="961" spans="1:1">
      <c r="A961" s="9"/>
    </row>
    <row r="962" spans="1:1">
      <c r="A962" s="9"/>
    </row>
    <row r="963" spans="1:1">
      <c r="A963" s="9"/>
    </row>
    <row r="964" spans="1:1">
      <c r="A964" s="9"/>
    </row>
    <row r="965" spans="1:1">
      <c r="A965" s="9"/>
    </row>
    <row r="966" spans="1:1">
      <c r="A966" s="9"/>
    </row>
    <row r="967" spans="1:1">
      <c r="A967" s="9"/>
    </row>
    <row r="968" spans="1:1">
      <c r="A968" s="9"/>
    </row>
    <row r="969" spans="1:1">
      <c r="A969" s="9"/>
    </row>
    <row r="970" spans="1:1">
      <c r="A970" s="9"/>
    </row>
    <row r="971" spans="1:1">
      <c r="A971" s="9"/>
    </row>
    <row r="972" spans="1:1">
      <c r="A972" s="9"/>
    </row>
    <row r="973" spans="1:1">
      <c r="A973" s="9"/>
    </row>
    <row r="974" spans="1:1">
      <c r="A974" s="9"/>
    </row>
    <row r="975" spans="1:1">
      <c r="A975" s="9"/>
    </row>
    <row r="976" spans="1:1">
      <c r="A976" s="9"/>
    </row>
    <row r="977" spans="1:1">
      <c r="A977" s="9"/>
    </row>
    <row r="978" spans="1:1">
      <c r="A978" s="9"/>
    </row>
    <row r="979" spans="1:1">
      <c r="A979" s="9"/>
    </row>
    <row r="980" spans="1:1">
      <c r="A980" s="9"/>
    </row>
    <row r="981" spans="1:1">
      <c r="A981" s="9"/>
    </row>
    <row r="982" spans="1:1">
      <c r="A982" s="9"/>
    </row>
    <row r="983" spans="1:1">
      <c r="A983" s="9"/>
    </row>
    <row r="984" spans="1:1">
      <c r="A984" s="9"/>
    </row>
    <row r="985" spans="1:1">
      <c r="A985" s="9"/>
    </row>
    <row r="986" spans="1:1">
      <c r="A986" s="9"/>
    </row>
    <row r="987" spans="1:1">
      <c r="A987" s="9"/>
    </row>
    <row r="988" spans="1:1">
      <c r="A988" s="9"/>
    </row>
    <row r="989" spans="1:1">
      <c r="A989" s="9"/>
    </row>
    <row r="990" spans="1:1">
      <c r="A990" s="9"/>
    </row>
    <row r="991" spans="1:1">
      <c r="A991" s="9"/>
    </row>
    <row r="992" spans="1:1">
      <c r="A992" s="9"/>
    </row>
    <row r="993" spans="1:1">
      <c r="A993" s="9"/>
    </row>
    <row r="994" spans="1:1">
      <c r="A994" s="9"/>
    </row>
    <row r="995" spans="1:1">
      <c r="A995" s="9"/>
    </row>
    <row r="996" spans="1:1">
      <c r="A996" s="9"/>
    </row>
    <row r="997" spans="1:1">
      <c r="A997" s="9"/>
    </row>
    <row r="998" spans="1:1">
      <c r="A998" s="9"/>
    </row>
    <row r="999" spans="1:1">
      <c r="A999" s="9"/>
    </row>
    <row r="1000" spans="1:1">
      <c r="A1000" s="9"/>
    </row>
    <row r="1001" spans="1:1">
      <c r="A1001" s="9"/>
    </row>
    <row r="1002" spans="1:1">
      <c r="A1002" s="9"/>
    </row>
    <row r="1003" spans="1:1">
      <c r="A1003" s="9"/>
    </row>
    <row r="1004" spans="1:1">
      <c r="A1004" s="9"/>
    </row>
  </sheetData>
  <mergeCells count="2">
    <mergeCell ref="C31:E31"/>
    <mergeCell ref="C34:E34"/>
  </mergeCells>
  <dataValidations count="1">
    <dataValidation type="decimal" allowBlank="1" showInputMessage="1" showErrorMessage="1" errorTitle="Nivel de confianza" error="Tiene que ser un porcentaje entre 50 % y 99,99 %." promptTitle="Nivel de confianza" prompt="Entre 50 % y 99,99 %. Lo habitual es 95 %." sqref="D5">
      <formula1>0.5</formula1>
      <formula2>0.9999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2" width="13.7109375" customWidth="1"/>
    <col min="3" max="3" width="3.7109375" customWidth="1"/>
    <col min="4" max="4" width="34.7109375" customWidth="1"/>
    <col min="5" max="6" width="17.7109375" customWidth="1"/>
    <col min="7" max="7" width="50.7109375" customWidth="1"/>
  </cols>
  <sheetData>
    <row r="1" spans="1:7">
      <c r="A1" s="1" t="s">
        <v>43</v>
      </c>
    </row>
    <row r="2" spans="1:7">
      <c r="A2" s="2" t="s">
        <v>44</v>
      </c>
    </row>
    <row r="4" spans="1:7">
      <c r="A4" s="8" t="s">
        <v>45</v>
      </c>
      <c r="B4" s="8" t="s">
        <v>46</v>
      </c>
      <c r="D4" s="4" t="s">
        <v>17</v>
      </c>
    </row>
    <row r="5" spans="1:7">
      <c r="A5" s="9">
        <v>10.2</v>
      </c>
      <c r="B5" s="9">
        <v>6.3</v>
      </c>
      <c r="D5" s="5" t="s">
        <v>18</v>
      </c>
      <c r="E5" s="10">
        <v>0.95</v>
      </c>
    </row>
    <row r="6" spans="1:7">
      <c r="A6" s="9">
        <v>6</v>
      </c>
      <c r="B6" s="9">
        <v>8.5</v>
      </c>
      <c r="D6" s="5" t="s">
        <v>47</v>
      </c>
      <c r="E6" s="11">
        <v>0</v>
      </c>
    </row>
    <row r="7" spans="1:7">
      <c r="A7" s="9">
        <v>7.5</v>
      </c>
      <c r="B7" s="9">
        <v>4.3</v>
      </c>
    </row>
    <row r="8" spans="1:7">
      <c r="A8" s="9">
        <v>7.1</v>
      </c>
      <c r="B8" s="9">
        <v>8</v>
      </c>
      <c r="D8" s="4" t="s">
        <v>21</v>
      </c>
      <c r="E8" s="8" t="s">
        <v>45</v>
      </c>
      <c r="F8" s="8" t="s">
        <v>46</v>
      </c>
    </row>
    <row r="9" spans="1:7">
      <c r="A9" s="9">
        <v>8.1</v>
      </c>
      <c r="B9" s="9">
        <v>5.6</v>
      </c>
      <c r="D9" s="5" t="s">
        <v>48</v>
      </c>
      <c r="E9" s="12">
        <f>COUNT(m2_g1)</f>
        <v>18.0</v>
      </c>
      <c r="F9" s="12">
        <f>COUNT(m2_g2)</f>
        <v>22.0</v>
      </c>
    </row>
    <row r="10" spans="1:7">
      <c r="A10" s="9">
        <v>4.9</v>
      </c>
      <c r="B10" s="9">
        <v>5.6</v>
      </c>
      <c r="D10" s="5" t="s">
        <v>23</v>
      </c>
      <c r="E10" s="12">
        <f>COUNTA(m2_g1)-COUNT(m2_g1)</f>
        <v>0.0</v>
      </c>
      <c r="F10" s="12">
        <f>COUNTA(m2_g2)-COUNT(m2_g2)</f>
        <v>0.0</v>
      </c>
      <c r="G10" s="13">
        <f>IF(m2_textos1+m2_textos2&gt;0,"Hay "&amp;(m2_textos1+m2_textos2)&amp;" celda(s) con texto: no se cuentan. ¿Coma o punto decimal?","")</f>
        <v/>
      </c>
    </row>
    <row r="11" spans="1:7">
      <c r="A11" s="9">
        <v>6.3</v>
      </c>
      <c r="B11" s="9">
        <v>9.699999999999999</v>
      </c>
      <c r="D11" s="5" t="s">
        <v>25</v>
      </c>
      <c r="E11" s="14">
        <f>IF(m2_n1&gt;=1,AVERAGE(m2_g1),"")</f>
        <v>6.46111111111111</v>
      </c>
      <c r="F11" s="14">
        <f>IF(m2_n2&gt;=1,AVERAGE(m2_g2),"")</f>
        <v>5.95</v>
      </c>
    </row>
    <row r="12" spans="1:7">
      <c r="A12" s="9">
        <v>5.8</v>
      </c>
      <c r="B12" s="9">
        <v>6.4</v>
      </c>
      <c r="D12" s="5" t="s">
        <v>26</v>
      </c>
      <c r="E12" s="14">
        <f>IF(m2_n1&gt;=2,_xlfn.STDEV.S(m2_g1),"")</f>
        <v>1.6460787233296914</v>
      </c>
      <c r="F12" s="14">
        <f>IF(m2_n2&gt;=2,_xlfn.STDEV.S(m2_g2),"")</f>
        <v>1.7322569918214459</v>
      </c>
    </row>
    <row r="13" spans="1:7">
      <c r="A13" s="9">
        <v>5.4</v>
      </c>
      <c r="B13" s="9">
        <v>6</v>
      </c>
      <c r="D13" s="5" t="s">
        <v>24</v>
      </c>
      <c r="E13" s="5" t="b">
        <f>IF(OR(m2_n1&lt;2,m2_n2&lt;2),FALSE,_xlfn.STDEV.S(m2_g1)+_xlfn.STDEV.S(m2_g2)&gt;0)</f>
        <v>1</v>
      </c>
    </row>
    <row r="14" spans="1:7">
      <c r="A14" s="9">
        <v>5.7</v>
      </c>
      <c r="B14" s="9">
        <v>7.5</v>
      </c>
      <c r="D14" s="5" t="s">
        <v>49</v>
      </c>
      <c r="E14" s="14">
        <f>IF(m2_ok,SQRT(((m2_n1-1)*m2_desvio1^2+(m2_n2-1)*m2_desvio2^2)/(m2_n1+m2_n2-2)),"")</f>
        <v>1.6942455064887483</v>
      </c>
    </row>
    <row r="15" spans="1:7">
      <c r="A15" s="9">
        <v>6.2</v>
      </c>
      <c r="B15" s="9">
        <v>8.199999999999999</v>
      </c>
      <c r="D15" s="5" t="s">
        <v>50</v>
      </c>
      <c r="E15" s="15">
        <f>IF(m2_ok,m2_media1-m2_media2,"")</f>
        <v>0.5111111111111102</v>
      </c>
    </row>
    <row r="16" spans="1:7">
      <c r="A16" s="9">
        <v>6.5</v>
      </c>
      <c r="B16" s="9">
        <v>6</v>
      </c>
    </row>
    <row r="17" spans="1:7">
      <c r="A17" s="9">
        <v>5.6</v>
      </c>
      <c r="B17" s="9">
        <v>7.2</v>
      </c>
      <c r="D17" s="4" t="s">
        <v>51</v>
      </c>
      <c r="E17" s="8" t="s">
        <v>52</v>
      </c>
      <c r="F17" s="8" t="s">
        <v>53</v>
      </c>
      <c r="G17" s="7" t="s">
        <v>54</v>
      </c>
    </row>
    <row r="18" spans="1:7">
      <c r="A18" s="9">
        <v>7.5</v>
      </c>
      <c r="B18" s="9">
        <v>4.2</v>
      </c>
      <c r="D18" s="5" t="s">
        <v>27</v>
      </c>
      <c r="E18" s="14">
        <f>IF(m2_ok,SQRT(m2_desvio1^2/m2_n1+m2_desvio2^2/m2_n2),"")</f>
        <v>0.5356566600148404</v>
      </c>
      <c r="F18" s="14">
        <f>IF(m2_ok,m2_sp*SQRT(1/m2_n1+1/m2_n2),"")</f>
        <v>0.5384665691448239</v>
      </c>
    </row>
    <row r="19" spans="1:7">
      <c r="A19" s="9">
        <v>6.1</v>
      </c>
      <c r="B19" s="9">
        <v>5.4</v>
      </c>
      <c r="D19" s="5" t="s">
        <v>29</v>
      </c>
      <c r="E19" s="17">
        <f>IF(m2_ok,(m2_desvio1^2/m2_n1+m2_desvio2^2/m2_n2)^2/((m2_desvio1^2/m2_n1)^2/(m2_n1-1)+(m2_desvio2^2/m2_n2)^2/(m2_n2-1)),"")</f>
        <v>37.104053178561315</v>
      </c>
      <c r="F19" s="12">
        <f>IF(m2_ok,m2_n1+m2_n2-2,"")</f>
        <v>38.0</v>
      </c>
    </row>
    <row r="20" spans="1:7">
      <c r="A20" s="9">
        <v>2.4</v>
      </c>
      <c r="B20" s="9">
        <v>5.3</v>
      </c>
      <c r="D20" s="5" t="s">
        <v>30</v>
      </c>
      <c r="E20" s="14">
        <f>IF(m2_ok,SQRT(m2_w_gl*(1/_xlfn.BETA.INV(1-m2_conf,m2_w_gl/2,0.5)-1)),"")</f>
        <v>2.0260006797990187</v>
      </c>
      <c r="F20" s="14">
        <f>IF(m2_ok,_xlfn.T.INV.2T(1-m2_conf,m2_s_gl),"")</f>
        <v>2.0243941639119702</v>
      </c>
    </row>
    <row r="21" spans="1:7">
      <c r="A21" s="9">
        <v>8.6</v>
      </c>
      <c r="B21" s="9">
        <v>3.6</v>
      </c>
      <c r="D21" s="5" t="s">
        <v>32</v>
      </c>
      <c r="E21" s="15">
        <f>IF(m2_ok,m2_dif-m2_w_tcrit*m2_w_ee,"")</f>
        <v>-0.5741296462178282</v>
      </c>
      <c r="F21" s="15">
        <f>IF(m2_ok,m2_dif-m2_s_tcrit*m2_s_ee,"")</f>
        <v>-0.5789574689273729</v>
      </c>
    </row>
    <row r="22" spans="1:7">
      <c r="A22" s="9">
        <v>6.4</v>
      </c>
      <c r="B22" s="9">
        <v>3.2</v>
      </c>
      <c r="D22" s="5" t="s">
        <v>33</v>
      </c>
      <c r="E22" s="15">
        <f>IF(m2_ok,m2_dif+m2_w_tcrit*m2_w_ee,"")</f>
        <v>1.5963518684400486</v>
      </c>
      <c r="F22" s="15">
        <f>IF(m2_ok,m2_dif+m2_s_tcrit*m2_s_ee,"")</f>
        <v>1.6011796911495932</v>
      </c>
    </row>
    <row r="23" spans="1:7">
      <c r="A23" s="9"/>
      <c r="B23" s="9">
        <v>3</v>
      </c>
      <c r="D23" s="5" t="s">
        <v>35</v>
      </c>
      <c r="E23" s="14">
        <f>IF(m2_ok,(m2_dif-m2_d0)/m2_w_ee,"")</f>
        <v>0.954176712928296</v>
      </c>
      <c r="F23" s="14">
        <f>IF(m2_ok,(m2_dif-m2_d0)/m2_s_ee,"")</f>
        <v>0.9491974811413848</v>
      </c>
    </row>
    <row r="24" spans="1:7">
      <c r="A24" s="9"/>
      <c r="B24" s="9">
        <v>5.6</v>
      </c>
      <c r="D24" s="5" t="s">
        <v>55</v>
      </c>
      <c r="E24" s="15">
        <f>IF(m2_ok,_xlfn.BETA.DIST(m2_w_gl/(m2_w_gl+m2_w_t^2),m2_w_gl/2,0.5,TRUE),"")</f>
        <v>0.34616960460186486</v>
      </c>
      <c r="F24" s="15">
        <f>IF(m2_ok,_xlfn.T.DIST.2T(ABS(m2_s_t),m2_s_gl),"")</f>
        <v>0.3485181964113797</v>
      </c>
    </row>
    <row r="25" spans="1:7">
      <c r="A25" s="9"/>
      <c r="B25" s="9">
        <v>5.8</v>
      </c>
      <c r="D25" s="5" t="s">
        <v>56</v>
      </c>
      <c r="E25" s="14">
        <f>IF(m2_ok,IF(m2_w_t&gt;0,m2_w_p/2,1-m2_w_p/2),"")</f>
        <v>0.17308480230093243</v>
      </c>
      <c r="F25" s="14">
        <f>IF(m2_ok,_xlfn.T.DIST.RT(m2_s_t,m2_s_gl),"")</f>
        <v>0.17425909820568986</v>
      </c>
    </row>
    <row r="26" spans="1:7">
      <c r="A26" s="9"/>
      <c r="B26" s="9">
        <v>5.5</v>
      </c>
      <c r="D26" s="5" t="s">
        <v>39</v>
      </c>
      <c r="E26" s="14">
        <f>IF(m2_ok,m2_dif/m2_sp,"")</f>
        <v>0.3016747626914863</v>
      </c>
      <c r="G26" s="7" t="s">
        <v>57</v>
      </c>
    </row>
    <row r="27" spans="1:7">
      <c r="A27" s="9"/>
      <c r="B27" s="9"/>
      <c r="D27" s="5" t="s">
        <v>58</v>
      </c>
      <c r="E27" s="14">
        <f>IF(m2_ok,_xlfn.F.TEST(m2_g1,m2_g2),"")</f>
        <v>0.8402695660441281</v>
      </c>
      <c r="G27" s="7" t="s">
        <v>59</v>
      </c>
    </row>
    <row r="28" spans="1:7">
      <c r="A28" s="9"/>
      <c r="B28" s="9"/>
    </row>
    <row r="29" spans="1:7">
      <c r="A29" s="9"/>
      <c r="B29" s="9"/>
      <c r="D29" s="4" t="s">
        <v>60</v>
      </c>
    </row>
    <row r="30" spans="1:7" ht="30" customHeight="1">
      <c r="A30" s="9"/>
      <c r="B30" s="9"/>
      <c r="D30" s="16" t="str">
        <f>IF(m2_ok,IF(m2_w_p&lt;1-m2_conf,"Se rechaza H₀: la diferencia entre los grupos es distinta de "&amp;FIXED(m2_d0,2,TRUE)&amp;" (α = "&amp;FIXED(1-m2_conf,3,TRUE)&amp;").","No se rechaza H₀: los datos son compatibles con una diferencia de "&amp;FIXED(m2_d0,2,TRUE)&amp;" (α = "&amp;FIXED(1-m2_conf,3,TRUE)&amp;")."),"Faltan datos: hacen falta al menos dos valores en cada grupo.")</f>
        <v>No se rechaza H₀: los datos son compatibles con una diferencia de 0,00 (α = 0,050).</v>
      </c>
      <c r="E30" s="16"/>
      <c r="F30" s="16"/>
      <c r="G30" s="16"/>
    </row>
    <row r="31" spans="1:7">
      <c r="A31" s="9"/>
      <c r="B31" s="9"/>
    </row>
    <row r="32" spans="1:7">
      <c r="A32" s="9"/>
      <c r="B32" s="9"/>
      <c r="D32" s="4" t="s">
        <v>42</v>
      </c>
    </row>
    <row r="33" spans="1:7" ht="62" customHeight="1">
      <c r="A33" s="9"/>
      <c r="B33" s="9"/>
      <c r="D33" s="3" t="str">
        <f>IF(m2_ok,"El grupo 1 tuvo una media de "&amp;FIXED(m2_media1,2,TRUE)&amp;" (DE = "&amp;FIXED(m2_desvio1,2,TRUE)&amp;", n = "&amp;m2_n1&amp;") y el grupo 2, de "&amp;FIXED(m2_media2,2,TRUE)&amp;" (DE = "&amp;FIXED(m2_desvio2,2,TRUE)&amp;", n = "&amp;m2_n2&amp;"). La diferencia, "&amp;FIXED(m2_dif,2,TRUE)&amp;" (IC "&amp;IF(ROUND(m2_conf*100,0)=m2_conf*100,FIXED(m2_conf*100,0,TRUE),FIXED(m2_conf*100,1,TRUE))&amp;" %: "&amp;FIXED(m2_w_ic_inf,2,TRUE)&amp;" a "&amp;FIXED(m2_w_ic_sup,2,TRUE)&amp;"), "&amp;IF(m2_w_p&lt;1-m2_conf,"fue","no fue")&amp;" estadísticamente significativa según la prueba de Welch (t("&amp;FIXED(m2_w_gl,1,TRUE)&amp;") = "&amp;FIXED(m2_w_t,2,TRUE)&amp;", "&amp;IF(m2_w_p&lt;0.001,"p &lt; 0,001","p = "&amp;FIXED(m2_w_p,3,TRUE))&amp;"; d = "&amp;FIXED(m2_d,2,TRUE)&amp;").","")</f>
        <v>El grupo 1 tuvo una media de 6,46 (DE = 1,65, n = 18) y el grupo 2, de 5,95 (DE = 1,73, n = 22). La diferencia, 0,51 (IC 95 %: -0,57 a 1,60), no fue estadísticamente significativa según la prueba de Welch (t(37,1) = 0,95, p = 0,346; d = 0,30).</v>
      </c>
      <c r="E33" s="3"/>
      <c r="F33" s="3"/>
      <c r="G33" s="3"/>
    </row>
    <row r="34" spans="1:7">
      <c r="A34" s="9"/>
      <c r="B34" s="9"/>
    </row>
    <row r="35" spans="1:7">
      <c r="A35" s="9"/>
      <c r="B35" s="9"/>
    </row>
    <row r="36" spans="1:7">
      <c r="A36" s="9"/>
      <c r="B36" s="9"/>
    </row>
    <row r="37" spans="1:7">
      <c r="A37" s="9"/>
      <c r="B37" s="9"/>
    </row>
    <row r="38" spans="1:7">
      <c r="A38" s="9"/>
      <c r="B38" s="9"/>
    </row>
    <row r="39" spans="1:7">
      <c r="A39" s="9"/>
      <c r="B39" s="9"/>
    </row>
    <row r="40" spans="1:7">
      <c r="A40" s="9"/>
      <c r="B40" s="9"/>
    </row>
    <row r="41" spans="1:7">
      <c r="A41" s="9"/>
      <c r="B41" s="9"/>
    </row>
    <row r="42" spans="1:7">
      <c r="A42" s="9"/>
      <c r="B42" s="9"/>
    </row>
    <row r="43" spans="1:7">
      <c r="A43" s="9"/>
      <c r="B43" s="9"/>
    </row>
    <row r="44" spans="1:7">
      <c r="A44" s="9"/>
      <c r="B44" s="9"/>
    </row>
    <row r="45" spans="1:7">
      <c r="A45" s="9"/>
      <c r="B45" s="9"/>
    </row>
    <row r="46" spans="1:7">
      <c r="A46" s="9"/>
      <c r="B46" s="9"/>
    </row>
    <row r="47" spans="1:7">
      <c r="A47" s="9"/>
      <c r="B47" s="9"/>
    </row>
    <row r="48" spans="1:7">
      <c r="A48" s="9"/>
      <c r="B48" s="9"/>
    </row>
    <row r="49" spans="1:2">
      <c r="A49" s="9"/>
      <c r="B49" s="9"/>
    </row>
    <row r="50" spans="1:2">
      <c r="A50" s="9"/>
      <c r="B50" s="9"/>
    </row>
    <row r="51" spans="1:2">
      <c r="A51" s="9"/>
      <c r="B51" s="9"/>
    </row>
    <row r="52" spans="1:2">
      <c r="A52" s="9"/>
      <c r="B52" s="9"/>
    </row>
    <row r="53" spans="1:2">
      <c r="A53" s="9"/>
      <c r="B53" s="9"/>
    </row>
    <row r="54" spans="1:2">
      <c r="A54" s="9"/>
      <c r="B54" s="9"/>
    </row>
    <row r="55" spans="1:2">
      <c r="A55" s="9"/>
      <c r="B55" s="9"/>
    </row>
    <row r="56" spans="1:2">
      <c r="A56" s="9"/>
      <c r="B56" s="9"/>
    </row>
    <row r="57" spans="1:2">
      <c r="A57" s="9"/>
      <c r="B57" s="9"/>
    </row>
    <row r="58" spans="1:2">
      <c r="A58" s="9"/>
      <c r="B58" s="9"/>
    </row>
    <row r="59" spans="1:2">
      <c r="A59" s="9"/>
      <c r="B59" s="9"/>
    </row>
    <row r="60" spans="1:2">
      <c r="A60" s="9"/>
      <c r="B60" s="9"/>
    </row>
    <row r="61" spans="1:2">
      <c r="A61" s="9"/>
      <c r="B61" s="9"/>
    </row>
    <row r="62" spans="1:2">
      <c r="A62" s="9"/>
      <c r="B62" s="9"/>
    </row>
    <row r="63" spans="1:2">
      <c r="A63" s="9"/>
      <c r="B63" s="9"/>
    </row>
    <row r="64" spans="1:2">
      <c r="A64" s="9"/>
      <c r="B64" s="9"/>
    </row>
    <row r="65" spans="1:2">
      <c r="A65" s="9"/>
      <c r="B65" s="9"/>
    </row>
    <row r="66" spans="1:2">
      <c r="A66" s="9"/>
      <c r="B66" s="9"/>
    </row>
    <row r="67" spans="1:2">
      <c r="A67" s="9"/>
      <c r="B67" s="9"/>
    </row>
    <row r="68" spans="1:2">
      <c r="A68" s="9"/>
      <c r="B68" s="9"/>
    </row>
    <row r="69" spans="1:2">
      <c r="A69" s="9"/>
      <c r="B69" s="9"/>
    </row>
    <row r="70" spans="1:2">
      <c r="A70" s="9"/>
      <c r="B70" s="9"/>
    </row>
    <row r="71" spans="1:2">
      <c r="A71" s="9"/>
      <c r="B71" s="9"/>
    </row>
    <row r="72" spans="1:2">
      <c r="A72" s="9"/>
      <c r="B72" s="9"/>
    </row>
    <row r="73" spans="1:2">
      <c r="A73" s="9"/>
      <c r="B73" s="9"/>
    </row>
    <row r="74" spans="1:2">
      <c r="A74" s="9"/>
      <c r="B74" s="9"/>
    </row>
    <row r="75" spans="1:2">
      <c r="A75" s="9"/>
      <c r="B75" s="9"/>
    </row>
    <row r="76" spans="1:2">
      <c r="A76" s="9"/>
      <c r="B76" s="9"/>
    </row>
    <row r="77" spans="1:2">
      <c r="A77" s="9"/>
      <c r="B77" s="9"/>
    </row>
    <row r="78" spans="1:2">
      <c r="A78" s="9"/>
      <c r="B78" s="9"/>
    </row>
    <row r="79" spans="1:2">
      <c r="A79" s="9"/>
      <c r="B79" s="9"/>
    </row>
    <row r="80" spans="1:2">
      <c r="A80" s="9"/>
      <c r="B80" s="9"/>
    </row>
    <row r="81" spans="1:2">
      <c r="A81" s="9"/>
      <c r="B81" s="9"/>
    </row>
    <row r="82" spans="1:2">
      <c r="A82" s="9"/>
      <c r="B82" s="9"/>
    </row>
    <row r="83" spans="1:2">
      <c r="A83" s="9"/>
      <c r="B83" s="9"/>
    </row>
    <row r="84" spans="1:2">
      <c r="A84" s="9"/>
      <c r="B84" s="9"/>
    </row>
    <row r="85" spans="1:2">
      <c r="A85" s="9"/>
      <c r="B85" s="9"/>
    </row>
    <row r="86" spans="1:2">
      <c r="A86" s="9"/>
      <c r="B86" s="9"/>
    </row>
    <row r="87" spans="1:2">
      <c r="A87" s="9"/>
      <c r="B87" s="9"/>
    </row>
    <row r="88" spans="1:2">
      <c r="A88" s="9"/>
      <c r="B88" s="9"/>
    </row>
    <row r="89" spans="1:2">
      <c r="A89" s="9"/>
      <c r="B89" s="9"/>
    </row>
    <row r="90" spans="1:2">
      <c r="A90" s="9"/>
      <c r="B90" s="9"/>
    </row>
    <row r="91" spans="1:2">
      <c r="A91" s="9"/>
      <c r="B91" s="9"/>
    </row>
    <row r="92" spans="1:2">
      <c r="A92" s="9"/>
      <c r="B92" s="9"/>
    </row>
    <row r="93" spans="1:2">
      <c r="A93" s="9"/>
      <c r="B93" s="9"/>
    </row>
    <row r="94" spans="1:2">
      <c r="A94" s="9"/>
      <c r="B94" s="9"/>
    </row>
    <row r="95" spans="1:2">
      <c r="A95" s="9"/>
      <c r="B95" s="9"/>
    </row>
    <row r="96" spans="1:2">
      <c r="A96" s="9"/>
      <c r="B96" s="9"/>
    </row>
    <row r="97" spans="1:2">
      <c r="A97" s="9"/>
      <c r="B97" s="9"/>
    </row>
    <row r="98" spans="1:2">
      <c r="A98" s="9"/>
      <c r="B98" s="9"/>
    </row>
    <row r="99" spans="1:2">
      <c r="A99" s="9"/>
      <c r="B99" s="9"/>
    </row>
    <row r="100" spans="1:2">
      <c r="A100" s="9"/>
      <c r="B100" s="9"/>
    </row>
    <row r="101" spans="1:2">
      <c r="A101" s="9"/>
      <c r="B101" s="9"/>
    </row>
    <row r="102" spans="1:2">
      <c r="A102" s="9"/>
      <c r="B102" s="9"/>
    </row>
    <row r="103" spans="1:2">
      <c r="A103" s="9"/>
      <c r="B103" s="9"/>
    </row>
    <row r="104" spans="1:2">
      <c r="A104" s="9"/>
      <c r="B104" s="9"/>
    </row>
    <row r="105" spans="1:2">
      <c r="A105" s="9"/>
      <c r="B105" s="9"/>
    </row>
    <row r="106" spans="1:2">
      <c r="A106" s="9"/>
      <c r="B106" s="9"/>
    </row>
    <row r="107" spans="1:2">
      <c r="A107" s="9"/>
      <c r="B107" s="9"/>
    </row>
    <row r="108" spans="1:2">
      <c r="A108" s="9"/>
      <c r="B108" s="9"/>
    </row>
    <row r="109" spans="1:2">
      <c r="A109" s="9"/>
      <c r="B109" s="9"/>
    </row>
    <row r="110" spans="1:2">
      <c r="A110" s="9"/>
      <c r="B110" s="9"/>
    </row>
    <row r="111" spans="1:2">
      <c r="A111" s="9"/>
      <c r="B111" s="9"/>
    </row>
    <row r="112" spans="1:2">
      <c r="A112" s="9"/>
      <c r="B112" s="9"/>
    </row>
    <row r="113" spans="1:2">
      <c r="A113" s="9"/>
      <c r="B113" s="9"/>
    </row>
    <row r="114" spans="1:2">
      <c r="A114" s="9"/>
      <c r="B114" s="9"/>
    </row>
    <row r="115" spans="1:2">
      <c r="A115" s="9"/>
      <c r="B115" s="9"/>
    </row>
    <row r="116" spans="1:2">
      <c r="A116" s="9"/>
      <c r="B116" s="9"/>
    </row>
    <row r="117" spans="1:2">
      <c r="A117" s="9"/>
      <c r="B117" s="9"/>
    </row>
    <row r="118" spans="1:2">
      <c r="A118" s="9"/>
      <c r="B118" s="9"/>
    </row>
    <row r="119" spans="1:2">
      <c r="A119" s="9"/>
      <c r="B119" s="9"/>
    </row>
    <row r="120" spans="1:2">
      <c r="A120" s="9"/>
      <c r="B120" s="9"/>
    </row>
    <row r="121" spans="1:2">
      <c r="A121" s="9"/>
      <c r="B121" s="9"/>
    </row>
    <row r="122" spans="1:2">
      <c r="A122" s="9"/>
      <c r="B122" s="9"/>
    </row>
    <row r="123" spans="1:2">
      <c r="A123" s="9"/>
      <c r="B123" s="9"/>
    </row>
    <row r="124" spans="1:2">
      <c r="A124" s="9"/>
      <c r="B124" s="9"/>
    </row>
    <row r="125" spans="1:2">
      <c r="A125" s="9"/>
      <c r="B125" s="9"/>
    </row>
    <row r="126" spans="1:2">
      <c r="A126" s="9"/>
      <c r="B126" s="9"/>
    </row>
    <row r="127" spans="1:2">
      <c r="A127" s="9"/>
      <c r="B127" s="9"/>
    </row>
    <row r="128" spans="1:2">
      <c r="A128" s="9"/>
      <c r="B128" s="9"/>
    </row>
    <row r="129" spans="1:2">
      <c r="A129" s="9"/>
      <c r="B129" s="9"/>
    </row>
    <row r="130" spans="1:2">
      <c r="A130" s="9"/>
      <c r="B130" s="9"/>
    </row>
    <row r="131" spans="1:2">
      <c r="A131" s="9"/>
      <c r="B131" s="9"/>
    </row>
    <row r="132" spans="1:2">
      <c r="A132" s="9"/>
      <c r="B132" s="9"/>
    </row>
    <row r="133" spans="1:2">
      <c r="A133" s="9"/>
      <c r="B133" s="9"/>
    </row>
    <row r="134" spans="1:2">
      <c r="A134" s="9"/>
      <c r="B134" s="9"/>
    </row>
    <row r="135" spans="1:2">
      <c r="A135" s="9"/>
      <c r="B135" s="9"/>
    </row>
    <row r="136" spans="1:2">
      <c r="A136" s="9"/>
      <c r="B136" s="9"/>
    </row>
    <row r="137" spans="1:2">
      <c r="A137" s="9"/>
      <c r="B137" s="9"/>
    </row>
    <row r="138" spans="1:2">
      <c r="A138" s="9"/>
      <c r="B138" s="9"/>
    </row>
    <row r="139" spans="1:2">
      <c r="A139" s="9"/>
      <c r="B139" s="9"/>
    </row>
    <row r="140" spans="1:2">
      <c r="A140" s="9"/>
      <c r="B140" s="9"/>
    </row>
    <row r="141" spans="1:2">
      <c r="A141" s="9"/>
      <c r="B141" s="9"/>
    </row>
    <row r="142" spans="1:2">
      <c r="A142" s="9"/>
      <c r="B142" s="9"/>
    </row>
    <row r="143" spans="1:2">
      <c r="A143" s="9"/>
      <c r="B143" s="9"/>
    </row>
    <row r="144" spans="1:2">
      <c r="A144" s="9"/>
      <c r="B144" s="9"/>
    </row>
    <row r="145" spans="1:2">
      <c r="A145" s="9"/>
      <c r="B145" s="9"/>
    </row>
    <row r="146" spans="1:2">
      <c r="A146" s="9"/>
      <c r="B146" s="9"/>
    </row>
    <row r="147" spans="1:2">
      <c r="A147" s="9"/>
      <c r="B147" s="9"/>
    </row>
    <row r="148" spans="1:2">
      <c r="A148" s="9"/>
      <c r="B148" s="9"/>
    </row>
    <row r="149" spans="1:2">
      <c r="A149" s="9"/>
      <c r="B149" s="9"/>
    </row>
    <row r="150" spans="1:2">
      <c r="A150" s="9"/>
      <c r="B150" s="9"/>
    </row>
    <row r="151" spans="1:2">
      <c r="A151" s="9"/>
      <c r="B151" s="9"/>
    </row>
    <row r="152" spans="1:2">
      <c r="A152" s="9"/>
      <c r="B152" s="9"/>
    </row>
    <row r="153" spans="1:2">
      <c r="A153" s="9"/>
      <c r="B153" s="9"/>
    </row>
    <row r="154" spans="1:2">
      <c r="A154" s="9"/>
      <c r="B154" s="9"/>
    </row>
    <row r="155" spans="1:2">
      <c r="A155" s="9"/>
      <c r="B155" s="9"/>
    </row>
    <row r="156" spans="1:2">
      <c r="A156" s="9"/>
      <c r="B156" s="9"/>
    </row>
    <row r="157" spans="1:2">
      <c r="A157" s="9"/>
      <c r="B157" s="9"/>
    </row>
    <row r="158" spans="1:2">
      <c r="A158" s="9"/>
      <c r="B158" s="9"/>
    </row>
    <row r="159" spans="1:2">
      <c r="A159" s="9"/>
      <c r="B159" s="9"/>
    </row>
    <row r="160" spans="1:2">
      <c r="A160" s="9"/>
      <c r="B160" s="9"/>
    </row>
    <row r="161" spans="1:2">
      <c r="A161" s="9"/>
      <c r="B161" s="9"/>
    </row>
    <row r="162" spans="1:2">
      <c r="A162" s="9"/>
      <c r="B162" s="9"/>
    </row>
    <row r="163" spans="1:2">
      <c r="A163" s="9"/>
      <c r="B163" s="9"/>
    </row>
    <row r="164" spans="1:2">
      <c r="A164" s="9"/>
      <c r="B164" s="9"/>
    </row>
    <row r="165" spans="1:2">
      <c r="A165" s="9"/>
      <c r="B165" s="9"/>
    </row>
    <row r="166" spans="1:2">
      <c r="A166" s="9"/>
      <c r="B166" s="9"/>
    </row>
    <row r="167" spans="1:2">
      <c r="A167" s="9"/>
      <c r="B167" s="9"/>
    </row>
    <row r="168" spans="1:2">
      <c r="A168" s="9"/>
      <c r="B168" s="9"/>
    </row>
    <row r="169" spans="1:2">
      <c r="A169" s="9"/>
      <c r="B169" s="9"/>
    </row>
    <row r="170" spans="1:2">
      <c r="A170" s="9"/>
      <c r="B170" s="9"/>
    </row>
    <row r="171" spans="1:2">
      <c r="A171" s="9"/>
      <c r="B171" s="9"/>
    </row>
    <row r="172" spans="1:2">
      <c r="A172" s="9"/>
      <c r="B172" s="9"/>
    </row>
    <row r="173" spans="1:2">
      <c r="A173" s="9"/>
      <c r="B173" s="9"/>
    </row>
    <row r="174" spans="1:2">
      <c r="A174" s="9"/>
      <c r="B174" s="9"/>
    </row>
    <row r="175" spans="1:2">
      <c r="A175" s="9"/>
      <c r="B175" s="9"/>
    </row>
    <row r="176" spans="1:2">
      <c r="A176" s="9"/>
      <c r="B176" s="9"/>
    </row>
    <row r="177" spans="1:2">
      <c r="A177" s="9"/>
      <c r="B177" s="9"/>
    </row>
    <row r="178" spans="1:2">
      <c r="A178" s="9"/>
      <c r="B178" s="9"/>
    </row>
    <row r="179" spans="1:2">
      <c r="A179" s="9"/>
      <c r="B179" s="9"/>
    </row>
    <row r="180" spans="1:2">
      <c r="A180" s="9"/>
      <c r="B180" s="9"/>
    </row>
    <row r="181" spans="1:2">
      <c r="A181" s="9"/>
      <c r="B181" s="9"/>
    </row>
    <row r="182" spans="1:2">
      <c r="A182" s="9"/>
      <c r="B182" s="9"/>
    </row>
    <row r="183" spans="1:2">
      <c r="A183" s="9"/>
      <c r="B183" s="9"/>
    </row>
    <row r="184" spans="1:2">
      <c r="A184" s="9"/>
      <c r="B184" s="9"/>
    </row>
    <row r="185" spans="1:2">
      <c r="A185" s="9"/>
      <c r="B185" s="9"/>
    </row>
    <row r="186" spans="1:2">
      <c r="A186" s="9"/>
      <c r="B186" s="9"/>
    </row>
    <row r="187" spans="1:2">
      <c r="A187" s="9"/>
      <c r="B187" s="9"/>
    </row>
    <row r="188" spans="1:2">
      <c r="A188" s="9"/>
      <c r="B188" s="9"/>
    </row>
    <row r="189" spans="1:2">
      <c r="A189" s="9"/>
      <c r="B189" s="9"/>
    </row>
    <row r="190" spans="1:2">
      <c r="A190" s="9"/>
      <c r="B190" s="9"/>
    </row>
    <row r="191" spans="1:2">
      <c r="A191" s="9"/>
      <c r="B191" s="9"/>
    </row>
    <row r="192" spans="1:2">
      <c r="A192" s="9"/>
      <c r="B192" s="9"/>
    </row>
    <row r="193" spans="1:2">
      <c r="A193" s="9"/>
      <c r="B193" s="9"/>
    </row>
    <row r="194" spans="1:2">
      <c r="A194" s="9"/>
      <c r="B194" s="9"/>
    </row>
    <row r="195" spans="1:2">
      <c r="A195" s="9"/>
      <c r="B195" s="9"/>
    </row>
    <row r="196" spans="1:2">
      <c r="A196" s="9"/>
      <c r="B196" s="9"/>
    </row>
    <row r="197" spans="1:2">
      <c r="A197" s="9"/>
      <c r="B197" s="9"/>
    </row>
    <row r="198" spans="1:2">
      <c r="A198" s="9"/>
      <c r="B198" s="9"/>
    </row>
    <row r="199" spans="1:2">
      <c r="A199" s="9"/>
      <c r="B199" s="9"/>
    </row>
    <row r="200" spans="1:2">
      <c r="A200" s="9"/>
      <c r="B200" s="9"/>
    </row>
    <row r="201" spans="1:2">
      <c r="A201" s="9"/>
      <c r="B201" s="9"/>
    </row>
    <row r="202" spans="1:2">
      <c r="A202" s="9"/>
      <c r="B202" s="9"/>
    </row>
    <row r="203" spans="1:2">
      <c r="A203" s="9"/>
      <c r="B203" s="9"/>
    </row>
    <row r="204" spans="1:2">
      <c r="A204" s="9"/>
      <c r="B204" s="9"/>
    </row>
    <row r="205" spans="1:2">
      <c r="A205" s="9"/>
      <c r="B205" s="9"/>
    </row>
    <row r="206" spans="1:2">
      <c r="A206" s="9"/>
      <c r="B206" s="9"/>
    </row>
    <row r="207" spans="1:2">
      <c r="A207" s="9"/>
      <c r="B207" s="9"/>
    </row>
    <row r="208" spans="1:2">
      <c r="A208" s="9"/>
      <c r="B208" s="9"/>
    </row>
    <row r="209" spans="1:2">
      <c r="A209" s="9"/>
      <c r="B209" s="9"/>
    </row>
    <row r="210" spans="1:2">
      <c r="A210" s="9"/>
      <c r="B210" s="9"/>
    </row>
    <row r="211" spans="1:2">
      <c r="A211" s="9"/>
      <c r="B211" s="9"/>
    </row>
    <row r="212" spans="1:2">
      <c r="A212" s="9"/>
      <c r="B212" s="9"/>
    </row>
    <row r="213" spans="1:2">
      <c r="A213" s="9"/>
      <c r="B213" s="9"/>
    </row>
    <row r="214" spans="1:2">
      <c r="A214" s="9"/>
      <c r="B214" s="9"/>
    </row>
    <row r="215" spans="1:2">
      <c r="A215" s="9"/>
      <c r="B215" s="9"/>
    </row>
    <row r="216" spans="1:2">
      <c r="A216" s="9"/>
      <c r="B216" s="9"/>
    </row>
    <row r="217" spans="1:2">
      <c r="A217" s="9"/>
      <c r="B217" s="9"/>
    </row>
    <row r="218" spans="1:2">
      <c r="A218" s="9"/>
      <c r="B218" s="9"/>
    </row>
    <row r="219" spans="1:2">
      <c r="A219" s="9"/>
      <c r="B219" s="9"/>
    </row>
    <row r="220" spans="1:2">
      <c r="A220" s="9"/>
      <c r="B220" s="9"/>
    </row>
    <row r="221" spans="1:2">
      <c r="A221" s="9"/>
      <c r="B221" s="9"/>
    </row>
    <row r="222" spans="1:2">
      <c r="A222" s="9"/>
      <c r="B222" s="9"/>
    </row>
    <row r="223" spans="1:2">
      <c r="A223" s="9"/>
      <c r="B223" s="9"/>
    </row>
    <row r="224" spans="1:2">
      <c r="A224" s="9"/>
      <c r="B224" s="9"/>
    </row>
    <row r="225" spans="1:2">
      <c r="A225" s="9"/>
      <c r="B225" s="9"/>
    </row>
    <row r="226" spans="1:2">
      <c r="A226" s="9"/>
      <c r="B226" s="9"/>
    </row>
    <row r="227" spans="1:2">
      <c r="A227" s="9"/>
      <c r="B227" s="9"/>
    </row>
    <row r="228" spans="1:2">
      <c r="A228" s="9"/>
      <c r="B228" s="9"/>
    </row>
    <row r="229" spans="1:2">
      <c r="A229" s="9"/>
      <c r="B229" s="9"/>
    </row>
    <row r="230" spans="1:2">
      <c r="A230" s="9"/>
      <c r="B230" s="9"/>
    </row>
    <row r="231" spans="1:2">
      <c r="A231" s="9"/>
      <c r="B231" s="9"/>
    </row>
    <row r="232" spans="1:2">
      <c r="A232" s="9"/>
      <c r="B232" s="9"/>
    </row>
    <row r="233" spans="1:2">
      <c r="A233" s="9"/>
      <c r="B233" s="9"/>
    </row>
    <row r="234" spans="1:2">
      <c r="A234" s="9"/>
      <c r="B234" s="9"/>
    </row>
    <row r="235" spans="1:2">
      <c r="A235" s="9"/>
      <c r="B235" s="9"/>
    </row>
    <row r="236" spans="1:2">
      <c r="A236" s="9"/>
      <c r="B236" s="9"/>
    </row>
    <row r="237" spans="1:2">
      <c r="A237" s="9"/>
      <c r="B237" s="9"/>
    </row>
    <row r="238" spans="1:2">
      <c r="A238" s="9"/>
      <c r="B238" s="9"/>
    </row>
    <row r="239" spans="1:2">
      <c r="A239" s="9"/>
      <c r="B239" s="9"/>
    </row>
    <row r="240" spans="1:2">
      <c r="A240" s="9"/>
      <c r="B240" s="9"/>
    </row>
    <row r="241" spans="1:2">
      <c r="A241" s="9"/>
      <c r="B241" s="9"/>
    </row>
    <row r="242" spans="1:2">
      <c r="A242" s="9"/>
      <c r="B242" s="9"/>
    </row>
    <row r="243" spans="1:2">
      <c r="A243" s="9"/>
      <c r="B243" s="9"/>
    </row>
    <row r="244" spans="1:2">
      <c r="A244" s="9"/>
      <c r="B244" s="9"/>
    </row>
    <row r="245" spans="1:2">
      <c r="A245" s="9"/>
      <c r="B245" s="9"/>
    </row>
    <row r="246" spans="1:2">
      <c r="A246" s="9"/>
      <c r="B246" s="9"/>
    </row>
    <row r="247" spans="1:2">
      <c r="A247" s="9"/>
      <c r="B247" s="9"/>
    </row>
    <row r="248" spans="1:2">
      <c r="A248" s="9"/>
      <c r="B248" s="9"/>
    </row>
    <row r="249" spans="1:2">
      <c r="A249" s="9"/>
      <c r="B249" s="9"/>
    </row>
    <row r="250" spans="1:2">
      <c r="A250" s="9"/>
      <c r="B250" s="9"/>
    </row>
    <row r="251" spans="1:2">
      <c r="A251" s="9"/>
      <c r="B251" s="9"/>
    </row>
    <row r="252" spans="1:2">
      <c r="A252" s="9"/>
      <c r="B252" s="9"/>
    </row>
    <row r="253" spans="1:2">
      <c r="A253" s="9"/>
      <c r="B253" s="9"/>
    </row>
    <row r="254" spans="1:2">
      <c r="A254" s="9"/>
      <c r="B254" s="9"/>
    </row>
    <row r="255" spans="1:2">
      <c r="A255" s="9"/>
      <c r="B255" s="9"/>
    </row>
    <row r="256" spans="1:2">
      <c r="A256" s="9"/>
      <c r="B256" s="9"/>
    </row>
    <row r="257" spans="1:2">
      <c r="A257" s="9"/>
      <c r="B257" s="9"/>
    </row>
    <row r="258" spans="1:2">
      <c r="A258" s="9"/>
      <c r="B258" s="9"/>
    </row>
    <row r="259" spans="1:2">
      <c r="A259" s="9"/>
      <c r="B259" s="9"/>
    </row>
    <row r="260" spans="1:2">
      <c r="A260" s="9"/>
      <c r="B260" s="9"/>
    </row>
    <row r="261" spans="1:2">
      <c r="A261" s="9"/>
      <c r="B261" s="9"/>
    </row>
    <row r="262" spans="1:2">
      <c r="A262" s="9"/>
      <c r="B262" s="9"/>
    </row>
    <row r="263" spans="1:2">
      <c r="A263" s="9"/>
      <c r="B263" s="9"/>
    </row>
    <row r="264" spans="1:2">
      <c r="A264" s="9"/>
      <c r="B264" s="9"/>
    </row>
    <row r="265" spans="1:2">
      <c r="A265" s="9"/>
      <c r="B265" s="9"/>
    </row>
    <row r="266" spans="1:2">
      <c r="A266" s="9"/>
      <c r="B266" s="9"/>
    </row>
    <row r="267" spans="1:2">
      <c r="A267" s="9"/>
      <c r="B267" s="9"/>
    </row>
    <row r="268" spans="1:2">
      <c r="A268" s="9"/>
      <c r="B268" s="9"/>
    </row>
    <row r="269" spans="1:2">
      <c r="A269" s="9"/>
      <c r="B269" s="9"/>
    </row>
    <row r="270" spans="1:2">
      <c r="A270" s="9"/>
      <c r="B270" s="9"/>
    </row>
    <row r="271" spans="1:2">
      <c r="A271" s="9"/>
      <c r="B271" s="9"/>
    </row>
    <row r="272" spans="1:2">
      <c r="A272" s="9"/>
      <c r="B272" s="9"/>
    </row>
    <row r="273" spans="1:2">
      <c r="A273" s="9"/>
      <c r="B273" s="9"/>
    </row>
    <row r="274" spans="1:2">
      <c r="A274" s="9"/>
      <c r="B274" s="9"/>
    </row>
    <row r="275" spans="1:2">
      <c r="A275" s="9"/>
      <c r="B275" s="9"/>
    </row>
    <row r="276" spans="1:2">
      <c r="A276" s="9"/>
      <c r="B276" s="9"/>
    </row>
    <row r="277" spans="1:2">
      <c r="A277" s="9"/>
      <c r="B277" s="9"/>
    </row>
    <row r="278" spans="1:2">
      <c r="A278" s="9"/>
      <c r="B278" s="9"/>
    </row>
    <row r="279" spans="1:2">
      <c r="A279" s="9"/>
      <c r="B279" s="9"/>
    </row>
    <row r="280" spans="1:2">
      <c r="A280" s="9"/>
      <c r="B280" s="9"/>
    </row>
    <row r="281" spans="1:2">
      <c r="A281" s="9"/>
      <c r="B281" s="9"/>
    </row>
    <row r="282" spans="1:2">
      <c r="A282" s="9"/>
      <c r="B282" s="9"/>
    </row>
    <row r="283" spans="1:2">
      <c r="A283" s="9"/>
      <c r="B283" s="9"/>
    </row>
    <row r="284" spans="1:2">
      <c r="A284" s="9"/>
      <c r="B284" s="9"/>
    </row>
    <row r="285" spans="1:2">
      <c r="A285" s="9"/>
      <c r="B285" s="9"/>
    </row>
    <row r="286" spans="1:2">
      <c r="A286" s="9"/>
      <c r="B286" s="9"/>
    </row>
    <row r="287" spans="1:2">
      <c r="A287" s="9"/>
      <c r="B287" s="9"/>
    </row>
    <row r="288" spans="1:2">
      <c r="A288" s="9"/>
      <c r="B288" s="9"/>
    </row>
    <row r="289" spans="1:2">
      <c r="A289" s="9"/>
      <c r="B289" s="9"/>
    </row>
    <row r="290" spans="1:2">
      <c r="A290" s="9"/>
      <c r="B290" s="9"/>
    </row>
    <row r="291" spans="1:2">
      <c r="A291" s="9"/>
      <c r="B291" s="9"/>
    </row>
    <row r="292" spans="1:2">
      <c r="A292" s="9"/>
      <c r="B292" s="9"/>
    </row>
    <row r="293" spans="1:2">
      <c r="A293" s="9"/>
      <c r="B293" s="9"/>
    </row>
    <row r="294" spans="1:2">
      <c r="A294" s="9"/>
      <c r="B294" s="9"/>
    </row>
    <row r="295" spans="1:2">
      <c r="A295" s="9"/>
      <c r="B295" s="9"/>
    </row>
    <row r="296" spans="1:2">
      <c r="A296" s="9"/>
      <c r="B296" s="9"/>
    </row>
    <row r="297" spans="1:2">
      <c r="A297" s="9"/>
      <c r="B297" s="9"/>
    </row>
    <row r="298" spans="1:2">
      <c r="A298" s="9"/>
      <c r="B298" s="9"/>
    </row>
    <row r="299" spans="1:2">
      <c r="A299" s="9"/>
      <c r="B299" s="9"/>
    </row>
    <row r="300" spans="1:2">
      <c r="A300" s="9"/>
      <c r="B300" s="9"/>
    </row>
    <row r="301" spans="1:2">
      <c r="A301" s="9"/>
      <c r="B301" s="9"/>
    </row>
    <row r="302" spans="1:2">
      <c r="A302" s="9"/>
      <c r="B302" s="9"/>
    </row>
    <row r="303" spans="1:2">
      <c r="A303" s="9"/>
      <c r="B303" s="9"/>
    </row>
    <row r="304" spans="1:2">
      <c r="A304" s="9"/>
      <c r="B304" s="9"/>
    </row>
    <row r="305" spans="1:2">
      <c r="A305" s="9"/>
      <c r="B305" s="9"/>
    </row>
    <row r="306" spans="1:2">
      <c r="A306" s="9"/>
      <c r="B306" s="9"/>
    </row>
    <row r="307" spans="1:2">
      <c r="A307" s="9"/>
      <c r="B307" s="9"/>
    </row>
    <row r="308" spans="1:2">
      <c r="A308" s="9"/>
      <c r="B308" s="9"/>
    </row>
    <row r="309" spans="1:2">
      <c r="A309" s="9"/>
      <c r="B309" s="9"/>
    </row>
    <row r="310" spans="1:2">
      <c r="A310" s="9"/>
      <c r="B310" s="9"/>
    </row>
    <row r="311" spans="1:2">
      <c r="A311" s="9"/>
      <c r="B311" s="9"/>
    </row>
    <row r="312" spans="1:2">
      <c r="A312" s="9"/>
      <c r="B312" s="9"/>
    </row>
    <row r="313" spans="1:2">
      <c r="A313" s="9"/>
      <c r="B313" s="9"/>
    </row>
    <row r="314" spans="1:2">
      <c r="A314" s="9"/>
      <c r="B314" s="9"/>
    </row>
    <row r="315" spans="1:2">
      <c r="A315" s="9"/>
      <c r="B315" s="9"/>
    </row>
    <row r="316" spans="1:2">
      <c r="A316" s="9"/>
      <c r="B316" s="9"/>
    </row>
    <row r="317" spans="1:2">
      <c r="A317" s="9"/>
      <c r="B317" s="9"/>
    </row>
    <row r="318" spans="1:2">
      <c r="A318" s="9"/>
      <c r="B318" s="9"/>
    </row>
    <row r="319" spans="1:2">
      <c r="A319" s="9"/>
      <c r="B319" s="9"/>
    </row>
    <row r="320" spans="1:2">
      <c r="A320" s="9"/>
      <c r="B320" s="9"/>
    </row>
    <row r="321" spans="1:2">
      <c r="A321" s="9"/>
      <c r="B321" s="9"/>
    </row>
    <row r="322" spans="1:2">
      <c r="A322" s="9"/>
      <c r="B322" s="9"/>
    </row>
    <row r="323" spans="1:2">
      <c r="A323" s="9"/>
      <c r="B323" s="9"/>
    </row>
    <row r="324" spans="1:2">
      <c r="A324" s="9"/>
      <c r="B324" s="9"/>
    </row>
    <row r="325" spans="1:2">
      <c r="A325" s="9"/>
      <c r="B325" s="9"/>
    </row>
    <row r="326" spans="1:2">
      <c r="A326" s="9"/>
      <c r="B326" s="9"/>
    </row>
    <row r="327" spans="1:2">
      <c r="A327" s="9"/>
      <c r="B327" s="9"/>
    </row>
    <row r="328" spans="1:2">
      <c r="A328" s="9"/>
      <c r="B328" s="9"/>
    </row>
    <row r="329" spans="1:2">
      <c r="A329" s="9"/>
      <c r="B329" s="9"/>
    </row>
    <row r="330" spans="1:2">
      <c r="A330" s="9"/>
      <c r="B330" s="9"/>
    </row>
    <row r="331" spans="1:2">
      <c r="A331" s="9"/>
      <c r="B331" s="9"/>
    </row>
    <row r="332" spans="1:2">
      <c r="A332" s="9"/>
      <c r="B332" s="9"/>
    </row>
    <row r="333" spans="1:2">
      <c r="A333" s="9"/>
      <c r="B333" s="9"/>
    </row>
    <row r="334" spans="1:2">
      <c r="A334" s="9"/>
      <c r="B334" s="9"/>
    </row>
    <row r="335" spans="1:2">
      <c r="A335" s="9"/>
      <c r="B335" s="9"/>
    </row>
    <row r="336" spans="1:2">
      <c r="A336" s="9"/>
      <c r="B336" s="9"/>
    </row>
    <row r="337" spans="1:2">
      <c r="A337" s="9"/>
      <c r="B337" s="9"/>
    </row>
    <row r="338" spans="1:2">
      <c r="A338" s="9"/>
      <c r="B338" s="9"/>
    </row>
    <row r="339" spans="1:2">
      <c r="A339" s="9"/>
      <c r="B339" s="9"/>
    </row>
    <row r="340" spans="1:2">
      <c r="A340" s="9"/>
      <c r="B340" s="9"/>
    </row>
    <row r="341" spans="1:2">
      <c r="A341" s="9"/>
      <c r="B341" s="9"/>
    </row>
    <row r="342" spans="1:2">
      <c r="A342" s="9"/>
      <c r="B342" s="9"/>
    </row>
    <row r="343" spans="1:2">
      <c r="A343" s="9"/>
      <c r="B343" s="9"/>
    </row>
    <row r="344" spans="1:2">
      <c r="A344" s="9"/>
      <c r="B344" s="9"/>
    </row>
    <row r="345" spans="1:2">
      <c r="A345" s="9"/>
      <c r="B345" s="9"/>
    </row>
    <row r="346" spans="1:2">
      <c r="A346" s="9"/>
      <c r="B346" s="9"/>
    </row>
    <row r="347" spans="1:2">
      <c r="A347" s="9"/>
      <c r="B347" s="9"/>
    </row>
    <row r="348" spans="1:2">
      <c r="A348" s="9"/>
      <c r="B348" s="9"/>
    </row>
    <row r="349" spans="1:2">
      <c r="A349" s="9"/>
      <c r="B349" s="9"/>
    </row>
    <row r="350" spans="1:2">
      <c r="A350" s="9"/>
      <c r="B350" s="9"/>
    </row>
    <row r="351" spans="1:2">
      <c r="A351" s="9"/>
      <c r="B351" s="9"/>
    </row>
    <row r="352" spans="1:2">
      <c r="A352" s="9"/>
      <c r="B352" s="9"/>
    </row>
    <row r="353" spans="1:2">
      <c r="A353" s="9"/>
      <c r="B353" s="9"/>
    </row>
    <row r="354" spans="1:2">
      <c r="A354" s="9"/>
      <c r="B354" s="9"/>
    </row>
    <row r="355" spans="1:2">
      <c r="A355" s="9"/>
      <c r="B355" s="9"/>
    </row>
    <row r="356" spans="1:2">
      <c r="A356" s="9"/>
      <c r="B356" s="9"/>
    </row>
    <row r="357" spans="1:2">
      <c r="A357" s="9"/>
      <c r="B357" s="9"/>
    </row>
    <row r="358" spans="1:2">
      <c r="A358" s="9"/>
      <c r="B358" s="9"/>
    </row>
    <row r="359" spans="1:2">
      <c r="A359" s="9"/>
      <c r="B359" s="9"/>
    </row>
    <row r="360" spans="1:2">
      <c r="A360" s="9"/>
      <c r="B360" s="9"/>
    </row>
    <row r="361" spans="1:2">
      <c r="A361" s="9"/>
      <c r="B361" s="9"/>
    </row>
    <row r="362" spans="1:2">
      <c r="A362" s="9"/>
      <c r="B362" s="9"/>
    </row>
    <row r="363" spans="1:2">
      <c r="A363" s="9"/>
      <c r="B363" s="9"/>
    </row>
    <row r="364" spans="1:2">
      <c r="A364" s="9"/>
      <c r="B364" s="9"/>
    </row>
    <row r="365" spans="1:2">
      <c r="A365" s="9"/>
      <c r="B365" s="9"/>
    </row>
    <row r="366" spans="1:2">
      <c r="A366" s="9"/>
      <c r="B366" s="9"/>
    </row>
    <row r="367" spans="1:2">
      <c r="A367" s="9"/>
      <c r="B367" s="9"/>
    </row>
    <row r="368" spans="1:2">
      <c r="A368" s="9"/>
      <c r="B368" s="9"/>
    </row>
    <row r="369" spans="1:2">
      <c r="A369" s="9"/>
      <c r="B369" s="9"/>
    </row>
    <row r="370" spans="1:2">
      <c r="A370" s="9"/>
      <c r="B370" s="9"/>
    </row>
    <row r="371" spans="1:2">
      <c r="A371" s="9"/>
      <c r="B371" s="9"/>
    </row>
    <row r="372" spans="1:2">
      <c r="A372" s="9"/>
      <c r="B372" s="9"/>
    </row>
    <row r="373" spans="1:2">
      <c r="A373" s="9"/>
      <c r="B373" s="9"/>
    </row>
    <row r="374" spans="1:2">
      <c r="A374" s="9"/>
      <c r="B374" s="9"/>
    </row>
    <row r="375" spans="1:2">
      <c r="A375" s="9"/>
      <c r="B375" s="9"/>
    </row>
    <row r="376" spans="1:2">
      <c r="A376" s="9"/>
      <c r="B376" s="9"/>
    </row>
    <row r="377" spans="1:2">
      <c r="A377" s="9"/>
      <c r="B377" s="9"/>
    </row>
    <row r="378" spans="1:2">
      <c r="A378" s="9"/>
      <c r="B378" s="9"/>
    </row>
    <row r="379" spans="1:2">
      <c r="A379" s="9"/>
      <c r="B379" s="9"/>
    </row>
    <row r="380" spans="1:2">
      <c r="A380" s="9"/>
      <c r="B380" s="9"/>
    </row>
    <row r="381" spans="1:2">
      <c r="A381" s="9"/>
      <c r="B381" s="9"/>
    </row>
    <row r="382" spans="1:2">
      <c r="A382" s="9"/>
      <c r="B382" s="9"/>
    </row>
    <row r="383" spans="1:2">
      <c r="A383" s="9"/>
      <c r="B383" s="9"/>
    </row>
    <row r="384" spans="1:2">
      <c r="A384" s="9"/>
      <c r="B384" s="9"/>
    </row>
    <row r="385" spans="1:2">
      <c r="A385" s="9"/>
      <c r="B385" s="9"/>
    </row>
    <row r="386" spans="1:2">
      <c r="A386" s="9"/>
      <c r="B386" s="9"/>
    </row>
    <row r="387" spans="1:2">
      <c r="A387" s="9"/>
      <c r="B387" s="9"/>
    </row>
    <row r="388" spans="1:2">
      <c r="A388" s="9"/>
      <c r="B388" s="9"/>
    </row>
    <row r="389" spans="1:2">
      <c r="A389" s="9"/>
      <c r="B389" s="9"/>
    </row>
    <row r="390" spans="1:2">
      <c r="A390" s="9"/>
      <c r="B390" s="9"/>
    </row>
    <row r="391" spans="1:2">
      <c r="A391" s="9"/>
      <c r="B391" s="9"/>
    </row>
    <row r="392" spans="1:2">
      <c r="A392" s="9"/>
      <c r="B392" s="9"/>
    </row>
    <row r="393" spans="1:2">
      <c r="A393" s="9"/>
      <c r="B393" s="9"/>
    </row>
    <row r="394" spans="1:2">
      <c r="A394" s="9"/>
      <c r="B394" s="9"/>
    </row>
    <row r="395" spans="1:2">
      <c r="A395" s="9"/>
      <c r="B395" s="9"/>
    </row>
    <row r="396" spans="1:2">
      <c r="A396" s="9"/>
      <c r="B396" s="9"/>
    </row>
    <row r="397" spans="1:2">
      <c r="A397" s="9"/>
      <c r="B397" s="9"/>
    </row>
    <row r="398" spans="1:2">
      <c r="A398" s="9"/>
      <c r="B398" s="9"/>
    </row>
    <row r="399" spans="1:2">
      <c r="A399" s="9"/>
      <c r="B399" s="9"/>
    </row>
    <row r="400" spans="1:2">
      <c r="A400" s="9"/>
      <c r="B400" s="9"/>
    </row>
    <row r="401" spans="1:2">
      <c r="A401" s="9"/>
      <c r="B401" s="9"/>
    </row>
    <row r="402" spans="1:2">
      <c r="A402" s="9"/>
      <c r="B402" s="9"/>
    </row>
    <row r="403" spans="1:2">
      <c r="A403" s="9"/>
      <c r="B403" s="9"/>
    </row>
    <row r="404" spans="1:2">
      <c r="A404" s="9"/>
      <c r="B404" s="9"/>
    </row>
    <row r="405" spans="1:2">
      <c r="A405" s="9"/>
      <c r="B405" s="9"/>
    </row>
    <row r="406" spans="1:2">
      <c r="A406" s="9"/>
      <c r="B406" s="9"/>
    </row>
    <row r="407" spans="1:2">
      <c r="A407" s="9"/>
      <c r="B407" s="9"/>
    </row>
    <row r="408" spans="1:2">
      <c r="A408" s="9"/>
      <c r="B408" s="9"/>
    </row>
    <row r="409" spans="1:2">
      <c r="A409" s="9"/>
      <c r="B409" s="9"/>
    </row>
    <row r="410" spans="1:2">
      <c r="A410" s="9"/>
      <c r="B410" s="9"/>
    </row>
    <row r="411" spans="1:2">
      <c r="A411" s="9"/>
      <c r="B411" s="9"/>
    </row>
    <row r="412" spans="1:2">
      <c r="A412" s="9"/>
      <c r="B412" s="9"/>
    </row>
    <row r="413" spans="1:2">
      <c r="A413" s="9"/>
      <c r="B413" s="9"/>
    </row>
    <row r="414" spans="1:2">
      <c r="A414" s="9"/>
      <c r="B414" s="9"/>
    </row>
    <row r="415" spans="1:2">
      <c r="A415" s="9"/>
      <c r="B415" s="9"/>
    </row>
    <row r="416" spans="1:2">
      <c r="A416" s="9"/>
      <c r="B416" s="9"/>
    </row>
    <row r="417" spans="1:2">
      <c r="A417" s="9"/>
      <c r="B417" s="9"/>
    </row>
    <row r="418" spans="1:2">
      <c r="A418" s="9"/>
      <c r="B418" s="9"/>
    </row>
    <row r="419" spans="1:2">
      <c r="A419" s="9"/>
      <c r="B419" s="9"/>
    </row>
    <row r="420" spans="1:2">
      <c r="A420" s="9"/>
      <c r="B420" s="9"/>
    </row>
    <row r="421" spans="1:2">
      <c r="A421" s="9"/>
      <c r="B421" s="9"/>
    </row>
    <row r="422" spans="1:2">
      <c r="A422" s="9"/>
      <c r="B422" s="9"/>
    </row>
    <row r="423" spans="1:2">
      <c r="A423" s="9"/>
      <c r="B423" s="9"/>
    </row>
    <row r="424" spans="1:2">
      <c r="A424" s="9"/>
      <c r="B424" s="9"/>
    </row>
    <row r="425" spans="1:2">
      <c r="A425" s="9"/>
      <c r="B425" s="9"/>
    </row>
    <row r="426" spans="1:2">
      <c r="A426" s="9"/>
      <c r="B426" s="9"/>
    </row>
    <row r="427" spans="1:2">
      <c r="A427" s="9"/>
      <c r="B427" s="9"/>
    </row>
    <row r="428" spans="1:2">
      <c r="A428" s="9"/>
      <c r="B428" s="9"/>
    </row>
    <row r="429" spans="1:2">
      <c r="A429" s="9"/>
      <c r="B429" s="9"/>
    </row>
    <row r="430" spans="1:2">
      <c r="A430" s="9"/>
      <c r="B430" s="9"/>
    </row>
    <row r="431" spans="1:2">
      <c r="A431" s="9"/>
      <c r="B431" s="9"/>
    </row>
    <row r="432" spans="1:2">
      <c r="A432" s="9"/>
      <c r="B432" s="9"/>
    </row>
    <row r="433" spans="1:2">
      <c r="A433" s="9"/>
      <c r="B433" s="9"/>
    </row>
    <row r="434" spans="1:2">
      <c r="A434" s="9"/>
      <c r="B434" s="9"/>
    </row>
    <row r="435" spans="1:2">
      <c r="A435" s="9"/>
      <c r="B435" s="9"/>
    </row>
    <row r="436" spans="1:2">
      <c r="A436" s="9"/>
      <c r="B436" s="9"/>
    </row>
    <row r="437" spans="1:2">
      <c r="A437" s="9"/>
      <c r="B437" s="9"/>
    </row>
    <row r="438" spans="1:2">
      <c r="A438" s="9"/>
      <c r="B438" s="9"/>
    </row>
    <row r="439" spans="1:2">
      <c r="A439" s="9"/>
      <c r="B439" s="9"/>
    </row>
    <row r="440" spans="1:2">
      <c r="A440" s="9"/>
      <c r="B440" s="9"/>
    </row>
    <row r="441" spans="1:2">
      <c r="A441" s="9"/>
      <c r="B441" s="9"/>
    </row>
    <row r="442" spans="1:2">
      <c r="A442" s="9"/>
      <c r="B442" s="9"/>
    </row>
    <row r="443" spans="1:2">
      <c r="A443" s="9"/>
      <c r="B443" s="9"/>
    </row>
    <row r="444" spans="1:2">
      <c r="A444" s="9"/>
      <c r="B444" s="9"/>
    </row>
    <row r="445" spans="1:2">
      <c r="A445" s="9"/>
      <c r="B445" s="9"/>
    </row>
    <row r="446" spans="1:2">
      <c r="A446" s="9"/>
      <c r="B446" s="9"/>
    </row>
    <row r="447" spans="1:2">
      <c r="A447" s="9"/>
      <c r="B447" s="9"/>
    </row>
    <row r="448" spans="1:2">
      <c r="A448" s="9"/>
      <c r="B448" s="9"/>
    </row>
    <row r="449" spans="1:2">
      <c r="A449" s="9"/>
      <c r="B449" s="9"/>
    </row>
    <row r="450" spans="1:2">
      <c r="A450" s="9"/>
      <c r="B450" s="9"/>
    </row>
    <row r="451" spans="1:2">
      <c r="A451" s="9"/>
      <c r="B451" s="9"/>
    </row>
    <row r="452" spans="1:2">
      <c r="A452" s="9"/>
      <c r="B452" s="9"/>
    </row>
    <row r="453" spans="1:2">
      <c r="A453" s="9"/>
      <c r="B453" s="9"/>
    </row>
    <row r="454" spans="1:2">
      <c r="A454" s="9"/>
      <c r="B454" s="9"/>
    </row>
    <row r="455" spans="1:2">
      <c r="A455" s="9"/>
      <c r="B455" s="9"/>
    </row>
    <row r="456" spans="1:2">
      <c r="A456" s="9"/>
      <c r="B456" s="9"/>
    </row>
    <row r="457" spans="1:2">
      <c r="A457" s="9"/>
      <c r="B457" s="9"/>
    </row>
    <row r="458" spans="1:2">
      <c r="A458" s="9"/>
      <c r="B458" s="9"/>
    </row>
    <row r="459" spans="1:2">
      <c r="A459" s="9"/>
      <c r="B459" s="9"/>
    </row>
    <row r="460" spans="1:2">
      <c r="A460" s="9"/>
      <c r="B460" s="9"/>
    </row>
    <row r="461" spans="1:2">
      <c r="A461" s="9"/>
      <c r="B461" s="9"/>
    </row>
    <row r="462" spans="1:2">
      <c r="A462" s="9"/>
      <c r="B462" s="9"/>
    </row>
    <row r="463" spans="1:2">
      <c r="A463" s="9"/>
      <c r="B463" s="9"/>
    </row>
    <row r="464" spans="1:2">
      <c r="A464" s="9"/>
      <c r="B464" s="9"/>
    </row>
    <row r="465" spans="1:2">
      <c r="A465" s="9"/>
      <c r="B465" s="9"/>
    </row>
    <row r="466" spans="1:2">
      <c r="A466" s="9"/>
      <c r="B466" s="9"/>
    </row>
    <row r="467" spans="1:2">
      <c r="A467" s="9"/>
      <c r="B467" s="9"/>
    </row>
    <row r="468" spans="1:2">
      <c r="A468" s="9"/>
      <c r="B468" s="9"/>
    </row>
    <row r="469" spans="1:2">
      <c r="A469" s="9"/>
      <c r="B469" s="9"/>
    </row>
    <row r="470" spans="1:2">
      <c r="A470" s="9"/>
      <c r="B470" s="9"/>
    </row>
    <row r="471" spans="1:2">
      <c r="A471" s="9"/>
      <c r="B471" s="9"/>
    </row>
    <row r="472" spans="1:2">
      <c r="A472" s="9"/>
      <c r="B472" s="9"/>
    </row>
    <row r="473" spans="1:2">
      <c r="A473" s="9"/>
      <c r="B473" s="9"/>
    </row>
    <row r="474" spans="1:2">
      <c r="A474" s="9"/>
      <c r="B474" s="9"/>
    </row>
    <row r="475" spans="1:2">
      <c r="A475" s="9"/>
      <c r="B475" s="9"/>
    </row>
    <row r="476" spans="1:2">
      <c r="A476" s="9"/>
      <c r="B476" s="9"/>
    </row>
    <row r="477" spans="1:2">
      <c r="A477" s="9"/>
      <c r="B477" s="9"/>
    </row>
    <row r="478" spans="1:2">
      <c r="A478" s="9"/>
      <c r="B478" s="9"/>
    </row>
    <row r="479" spans="1:2">
      <c r="A479" s="9"/>
      <c r="B479" s="9"/>
    </row>
    <row r="480" spans="1:2">
      <c r="A480" s="9"/>
      <c r="B480" s="9"/>
    </row>
    <row r="481" spans="1:2">
      <c r="A481" s="9"/>
      <c r="B481" s="9"/>
    </row>
    <row r="482" spans="1:2">
      <c r="A482" s="9"/>
      <c r="B482" s="9"/>
    </row>
    <row r="483" spans="1:2">
      <c r="A483" s="9"/>
      <c r="B483" s="9"/>
    </row>
    <row r="484" spans="1:2">
      <c r="A484" s="9"/>
      <c r="B484" s="9"/>
    </row>
    <row r="485" spans="1:2">
      <c r="A485" s="9"/>
      <c r="B485" s="9"/>
    </row>
    <row r="486" spans="1:2">
      <c r="A486" s="9"/>
      <c r="B486" s="9"/>
    </row>
    <row r="487" spans="1:2">
      <c r="A487" s="9"/>
      <c r="B487" s="9"/>
    </row>
    <row r="488" spans="1:2">
      <c r="A488" s="9"/>
      <c r="B488" s="9"/>
    </row>
    <row r="489" spans="1:2">
      <c r="A489" s="9"/>
      <c r="B489" s="9"/>
    </row>
    <row r="490" spans="1:2">
      <c r="A490" s="9"/>
      <c r="B490" s="9"/>
    </row>
    <row r="491" spans="1:2">
      <c r="A491" s="9"/>
      <c r="B491" s="9"/>
    </row>
    <row r="492" spans="1:2">
      <c r="A492" s="9"/>
      <c r="B492" s="9"/>
    </row>
    <row r="493" spans="1:2">
      <c r="A493" s="9"/>
      <c r="B493" s="9"/>
    </row>
    <row r="494" spans="1:2">
      <c r="A494" s="9"/>
      <c r="B494" s="9"/>
    </row>
    <row r="495" spans="1:2">
      <c r="A495" s="9"/>
      <c r="B495" s="9"/>
    </row>
    <row r="496" spans="1:2">
      <c r="A496" s="9"/>
      <c r="B496" s="9"/>
    </row>
    <row r="497" spans="1:2">
      <c r="A497" s="9"/>
      <c r="B497" s="9"/>
    </row>
    <row r="498" spans="1:2">
      <c r="A498" s="9"/>
      <c r="B498" s="9"/>
    </row>
    <row r="499" spans="1:2">
      <c r="A499" s="9"/>
      <c r="B499" s="9"/>
    </row>
    <row r="500" spans="1:2">
      <c r="A500" s="9"/>
      <c r="B500" s="9"/>
    </row>
    <row r="501" spans="1:2">
      <c r="A501" s="9"/>
      <c r="B501" s="9"/>
    </row>
    <row r="502" spans="1:2">
      <c r="A502" s="9"/>
      <c r="B502" s="9"/>
    </row>
    <row r="503" spans="1:2">
      <c r="A503" s="9"/>
      <c r="B503" s="9"/>
    </row>
    <row r="504" spans="1:2">
      <c r="A504" s="9"/>
      <c r="B504" s="9"/>
    </row>
    <row r="505" spans="1:2">
      <c r="A505" s="9"/>
      <c r="B505" s="9"/>
    </row>
    <row r="506" spans="1:2">
      <c r="A506" s="9"/>
      <c r="B506" s="9"/>
    </row>
    <row r="507" spans="1:2">
      <c r="A507" s="9"/>
      <c r="B507" s="9"/>
    </row>
    <row r="508" spans="1:2">
      <c r="A508" s="9"/>
      <c r="B508" s="9"/>
    </row>
    <row r="509" spans="1:2">
      <c r="A509" s="9"/>
      <c r="B509" s="9"/>
    </row>
    <row r="510" spans="1:2">
      <c r="A510" s="9"/>
      <c r="B510" s="9"/>
    </row>
    <row r="511" spans="1:2">
      <c r="A511" s="9"/>
      <c r="B511" s="9"/>
    </row>
    <row r="512" spans="1:2">
      <c r="A512" s="9"/>
      <c r="B512" s="9"/>
    </row>
    <row r="513" spans="1:2">
      <c r="A513" s="9"/>
      <c r="B513" s="9"/>
    </row>
    <row r="514" spans="1:2">
      <c r="A514" s="9"/>
      <c r="B514" s="9"/>
    </row>
    <row r="515" spans="1:2">
      <c r="A515" s="9"/>
      <c r="B515" s="9"/>
    </row>
    <row r="516" spans="1:2">
      <c r="A516" s="9"/>
      <c r="B516" s="9"/>
    </row>
    <row r="517" spans="1:2">
      <c r="A517" s="9"/>
      <c r="B517" s="9"/>
    </row>
    <row r="518" spans="1:2">
      <c r="A518" s="9"/>
      <c r="B518" s="9"/>
    </row>
    <row r="519" spans="1:2">
      <c r="A519" s="9"/>
      <c r="B519" s="9"/>
    </row>
    <row r="520" spans="1:2">
      <c r="A520" s="9"/>
      <c r="B520" s="9"/>
    </row>
    <row r="521" spans="1:2">
      <c r="A521" s="9"/>
      <c r="B521" s="9"/>
    </row>
    <row r="522" spans="1:2">
      <c r="A522" s="9"/>
      <c r="B522" s="9"/>
    </row>
    <row r="523" spans="1:2">
      <c r="A523" s="9"/>
      <c r="B523" s="9"/>
    </row>
    <row r="524" spans="1:2">
      <c r="A524" s="9"/>
      <c r="B524" s="9"/>
    </row>
    <row r="525" spans="1:2">
      <c r="A525" s="9"/>
      <c r="B525" s="9"/>
    </row>
    <row r="526" spans="1:2">
      <c r="A526" s="9"/>
      <c r="B526" s="9"/>
    </row>
    <row r="527" spans="1:2">
      <c r="A527" s="9"/>
      <c r="B527" s="9"/>
    </row>
    <row r="528" spans="1:2">
      <c r="A528" s="9"/>
      <c r="B528" s="9"/>
    </row>
    <row r="529" spans="1:2">
      <c r="A529" s="9"/>
      <c r="B529" s="9"/>
    </row>
    <row r="530" spans="1:2">
      <c r="A530" s="9"/>
      <c r="B530" s="9"/>
    </row>
    <row r="531" spans="1:2">
      <c r="A531" s="9"/>
      <c r="B531" s="9"/>
    </row>
    <row r="532" spans="1:2">
      <c r="A532" s="9"/>
      <c r="B532" s="9"/>
    </row>
    <row r="533" spans="1:2">
      <c r="A533" s="9"/>
      <c r="B533" s="9"/>
    </row>
    <row r="534" spans="1:2">
      <c r="A534" s="9"/>
      <c r="B534" s="9"/>
    </row>
    <row r="535" spans="1:2">
      <c r="A535" s="9"/>
      <c r="B535" s="9"/>
    </row>
    <row r="536" spans="1:2">
      <c r="A536" s="9"/>
      <c r="B536" s="9"/>
    </row>
    <row r="537" spans="1:2">
      <c r="A537" s="9"/>
      <c r="B537" s="9"/>
    </row>
    <row r="538" spans="1:2">
      <c r="A538" s="9"/>
      <c r="B538" s="9"/>
    </row>
    <row r="539" spans="1:2">
      <c r="A539" s="9"/>
      <c r="B539" s="9"/>
    </row>
    <row r="540" spans="1:2">
      <c r="A540" s="9"/>
      <c r="B540" s="9"/>
    </row>
    <row r="541" spans="1:2">
      <c r="A541" s="9"/>
      <c r="B541" s="9"/>
    </row>
    <row r="542" spans="1:2">
      <c r="A542" s="9"/>
      <c r="B542" s="9"/>
    </row>
    <row r="543" spans="1:2">
      <c r="A543" s="9"/>
      <c r="B543" s="9"/>
    </row>
    <row r="544" spans="1:2">
      <c r="A544" s="9"/>
      <c r="B544" s="9"/>
    </row>
    <row r="545" spans="1:2">
      <c r="A545" s="9"/>
      <c r="B545" s="9"/>
    </row>
    <row r="546" spans="1:2">
      <c r="A546" s="9"/>
      <c r="B546" s="9"/>
    </row>
    <row r="547" spans="1:2">
      <c r="A547" s="9"/>
      <c r="B547" s="9"/>
    </row>
    <row r="548" spans="1:2">
      <c r="A548" s="9"/>
      <c r="B548" s="9"/>
    </row>
    <row r="549" spans="1:2">
      <c r="A549" s="9"/>
      <c r="B549" s="9"/>
    </row>
    <row r="550" spans="1:2">
      <c r="A550" s="9"/>
      <c r="B550" s="9"/>
    </row>
    <row r="551" spans="1:2">
      <c r="A551" s="9"/>
      <c r="B551" s="9"/>
    </row>
    <row r="552" spans="1:2">
      <c r="A552" s="9"/>
      <c r="B552" s="9"/>
    </row>
    <row r="553" spans="1:2">
      <c r="A553" s="9"/>
      <c r="B553" s="9"/>
    </row>
    <row r="554" spans="1:2">
      <c r="A554" s="9"/>
      <c r="B554" s="9"/>
    </row>
    <row r="555" spans="1:2">
      <c r="A555" s="9"/>
      <c r="B555" s="9"/>
    </row>
    <row r="556" spans="1:2">
      <c r="A556" s="9"/>
      <c r="B556" s="9"/>
    </row>
    <row r="557" spans="1:2">
      <c r="A557" s="9"/>
      <c r="B557" s="9"/>
    </row>
    <row r="558" spans="1:2">
      <c r="A558" s="9"/>
      <c r="B558" s="9"/>
    </row>
    <row r="559" spans="1:2">
      <c r="A559" s="9"/>
      <c r="B559" s="9"/>
    </row>
    <row r="560" spans="1:2">
      <c r="A560" s="9"/>
      <c r="B560" s="9"/>
    </row>
    <row r="561" spans="1:2">
      <c r="A561" s="9"/>
      <c r="B561" s="9"/>
    </row>
    <row r="562" spans="1:2">
      <c r="A562" s="9"/>
      <c r="B562" s="9"/>
    </row>
    <row r="563" spans="1:2">
      <c r="A563" s="9"/>
      <c r="B563" s="9"/>
    </row>
    <row r="564" spans="1:2">
      <c r="A564" s="9"/>
      <c r="B564" s="9"/>
    </row>
    <row r="565" spans="1:2">
      <c r="A565" s="9"/>
      <c r="B565" s="9"/>
    </row>
    <row r="566" spans="1:2">
      <c r="A566" s="9"/>
      <c r="B566" s="9"/>
    </row>
    <row r="567" spans="1:2">
      <c r="A567" s="9"/>
      <c r="B567" s="9"/>
    </row>
    <row r="568" spans="1:2">
      <c r="A568" s="9"/>
      <c r="B568" s="9"/>
    </row>
    <row r="569" spans="1:2">
      <c r="A569" s="9"/>
      <c r="B569" s="9"/>
    </row>
    <row r="570" spans="1:2">
      <c r="A570" s="9"/>
      <c r="B570" s="9"/>
    </row>
    <row r="571" spans="1:2">
      <c r="A571" s="9"/>
      <c r="B571" s="9"/>
    </row>
    <row r="572" spans="1:2">
      <c r="A572" s="9"/>
      <c r="B572" s="9"/>
    </row>
    <row r="573" spans="1:2">
      <c r="A573" s="9"/>
      <c r="B573" s="9"/>
    </row>
    <row r="574" spans="1:2">
      <c r="A574" s="9"/>
      <c r="B574" s="9"/>
    </row>
    <row r="575" spans="1:2">
      <c r="A575" s="9"/>
      <c r="B575" s="9"/>
    </row>
    <row r="576" spans="1:2">
      <c r="A576" s="9"/>
      <c r="B576" s="9"/>
    </row>
    <row r="577" spans="1:2">
      <c r="A577" s="9"/>
      <c r="B577" s="9"/>
    </row>
    <row r="578" spans="1:2">
      <c r="A578" s="9"/>
      <c r="B578" s="9"/>
    </row>
    <row r="579" spans="1:2">
      <c r="A579" s="9"/>
      <c r="B579" s="9"/>
    </row>
    <row r="580" spans="1:2">
      <c r="A580" s="9"/>
      <c r="B580" s="9"/>
    </row>
    <row r="581" spans="1:2">
      <c r="A581" s="9"/>
      <c r="B581" s="9"/>
    </row>
    <row r="582" spans="1:2">
      <c r="A582" s="9"/>
      <c r="B582" s="9"/>
    </row>
    <row r="583" spans="1:2">
      <c r="A583" s="9"/>
      <c r="B583" s="9"/>
    </row>
    <row r="584" spans="1:2">
      <c r="A584" s="9"/>
      <c r="B584" s="9"/>
    </row>
    <row r="585" spans="1:2">
      <c r="A585" s="9"/>
      <c r="B585" s="9"/>
    </row>
    <row r="586" spans="1:2">
      <c r="A586" s="9"/>
      <c r="B586" s="9"/>
    </row>
    <row r="587" spans="1:2">
      <c r="A587" s="9"/>
      <c r="B587" s="9"/>
    </row>
    <row r="588" spans="1:2">
      <c r="A588" s="9"/>
      <c r="B588" s="9"/>
    </row>
    <row r="589" spans="1:2">
      <c r="A589" s="9"/>
      <c r="B589" s="9"/>
    </row>
    <row r="590" spans="1:2">
      <c r="A590" s="9"/>
      <c r="B590" s="9"/>
    </row>
    <row r="591" spans="1:2">
      <c r="A591" s="9"/>
      <c r="B591" s="9"/>
    </row>
    <row r="592" spans="1:2">
      <c r="A592" s="9"/>
      <c r="B592" s="9"/>
    </row>
    <row r="593" spans="1:2">
      <c r="A593" s="9"/>
      <c r="B593" s="9"/>
    </row>
    <row r="594" spans="1:2">
      <c r="A594" s="9"/>
      <c r="B594" s="9"/>
    </row>
    <row r="595" spans="1:2">
      <c r="A595" s="9"/>
      <c r="B595" s="9"/>
    </row>
    <row r="596" spans="1:2">
      <c r="A596" s="9"/>
      <c r="B596" s="9"/>
    </row>
    <row r="597" spans="1:2">
      <c r="A597" s="9"/>
      <c r="B597" s="9"/>
    </row>
    <row r="598" spans="1:2">
      <c r="A598" s="9"/>
      <c r="B598" s="9"/>
    </row>
    <row r="599" spans="1:2">
      <c r="A599" s="9"/>
      <c r="B599" s="9"/>
    </row>
    <row r="600" spans="1:2">
      <c r="A600" s="9"/>
      <c r="B600" s="9"/>
    </row>
    <row r="601" spans="1:2">
      <c r="A601" s="9"/>
      <c r="B601" s="9"/>
    </row>
    <row r="602" spans="1:2">
      <c r="A602" s="9"/>
      <c r="B602" s="9"/>
    </row>
    <row r="603" spans="1:2">
      <c r="A603" s="9"/>
      <c r="B603" s="9"/>
    </row>
    <row r="604" spans="1:2">
      <c r="A604" s="9"/>
      <c r="B604" s="9"/>
    </row>
    <row r="605" spans="1:2">
      <c r="A605" s="9"/>
      <c r="B605" s="9"/>
    </row>
    <row r="606" spans="1:2">
      <c r="A606" s="9"/>
      <c r="B606" s="9"/>
    </row>
    <row r="607" spans="1:2">
      <c r="A607" s="9"/>
      <c r="B607" s="9"/>
    </row>
    <row r="608" spans="1:2">
      <c r="A608" s="9"/>
      <c r="B608" s="9"/>
    </row>
    <row r="609" spans="1:2">
      <c r="A609" s="9"/>
      <c r="B609" s="9"/>
    </row>
    <row r="610" spans="1:2">
      <c r="A610" s="9"/>
      <c r="B610" s="9"/>
    </row>
    <row r="611" spans="1:2">
      <c r="A611" s="9"/>
      <c r="B611" s="9"/>
    </row>
    <row r="612" spans="1:2">
      <c r="A612" s="9"/>
      <c r="B612" s="9"/>
    </row>
    <row r="613" spans="1:2">
      <c r="A613" s="9"/>
      <c r="B613" s="9"/>
    </row>
    <row r="614" spans="1:2">
      <c r="A614" s="9"/>
      <c r="B614" s="9"/>
    </row>
    <row r="615" spans="1:2">
      <c r="A615" s="9"/>
      <c r="B615" s="9"/>
    </row>
    <row r="616" spans="1:2">
      <c r="A616" s="9"/>
      <c r="B616" s="9"/>
    </row>
    <row r="617" spans="1:2">
      <c r="A617" s="9"/>
      <c r="B617" s="9"/>
    </row>
    <row r="618" spans="1:2">
      <c r="A618" s="9"/>
      <c r="B618" s="9"/>
    </row>
    <row r="619" spans="1:2">
      <c r="A619" s="9"/>
      <c r="B619" s="9"/>
    </row>
    <row r="620" spans="1:2">
      <c r="A620" s="9"/>
      <c r="B620" s="9"/>
    </row>
    <row r="621" spans="1:2">
      <c r="A621" s="9"/>
      <c r="B621" s="9"/>
    </row>
    <row r="622" spans="1:2">
      <c r="A622" s="9"/>
      <c r="B622" s="9"/>
    </row>
    <row r="623" spans="1:2">
      <c r="A623" s="9"/>
      <c r="B623" s="9"/>
    </row>
    <row r="624" spans="1:2">
      <c r="A624" s="9"/>
      <c r="B624" s="9"/>
    </row>
    <row r="625" spans="1:2">
      <c r="A625" s="9"/>
      <c r="B625" s="9"/>
    </row>
    <row r="626" spans="1:2">
      <c r="A626" s="9"/>
      <c r="B626" s="9"/>
    </row>
    <row r="627" spans="1:2">
      <c r="A627" s="9"/>
      <c r="B627" s="9"/>
    </row>
    <row r="628" spans="1:2">
      <c r="A628" s="9"/>
      <c r="B628" s="9"/>
    </row>
    <row r="629" spans="1:2">
      <c r="A629" s="9"/>
      <c r="B629" s="9"/>
    </row>
    <row r="630" spans="1:2">
      <c r="A630" s="9"/>
      <c r="B630" s="9"/>
    </row>
    <row r="631" spans="1:2">
      <c r="A631" s="9"/>
      <c r="B631" s="9"/>
    </row>
    <row r="632" spans="1:2">
      <c r="A632" s="9"/>
      <c r="B632" s="9"/>
    </row>
    <row r="633" spans="1:2">
      <c r="A633" s="9"/>
      <c r="B633" s="9"/>
    </row>
    <row r="634" spans="1:2">
      <c r="A634" s="9"/>
      <c r="B634" s="9"/>
    </row>
    <row r="635" spans="1:2">
      <c r="A635" s="9"/>
      <c r="B635" s="9"/>
    </row>
    <row r="636" spans="1:2">
      <c r="A636" s="9"/>
      <c r="B636" s="9"/>
    </row>
    <row r="637" spans="1:2">
      <c r="A637" s="9"/>
      <c r="B637" s="9"/>
    </row>
    <row r="638" spans="1:2">
      <c r="A638" s="9"/>
      <c r="B638" s="9"/>
    </row>
    <row r="639" spans="1:2">
      <c r="A639" s="9"/>
      <c r="B639" s="9"/>
    </row>
    <row r="640" spans="1:2">
      <c r="A640" s="9"/>
      <c r="B640" s="9"/>
    </row>
    <row r="641" spans="1:2">
      <c r="A641" s="9"/>
      <c r="B641" s="9"/>
    </row>
    <row r="642" spans="1:2">
      <c r="A642" s="9"/>
      <c r="B642" s="9"/>
    </row>
    <row r="643" spans="1:2">
      <c r="A643" s="9"/>
      <c r="B643" s="9"/>
    </row>
    <row r="644" spans="1:2">
      <c r="A644" s="9"/>
      <c r="B644" s="9"/>
    </row>
    <row r="645" spans="1:2">
      <c r="A645" s="9"/>
      <c r="B645" s="9"/>
    </row>
    <row r="646" spans="1:2">
      <c r="A646" s="9"/>
      <c r="B646" s="9"/>
    </row>
    <row r="647" spans="1:2">
      <c r="A647" s="9"/>
      <c r="B647" s="9"/>
    </row>
    <row r="648" spans="1:2">
      <c r="A648" s="9"/>
      <c r="B648" s="9"/>
    </row>
    <row r="649" spans="1:2">
      <c r="A649" s="9"/>
      <c r="B649" s="9"/>
    </row>
    <row r="650" spans="1:2">
      <c r="A650" s="9"/>
      <c r="B650" s="9"/>
    </row>
    <row r="651" spans="1:2">
      <c r="A651" s="9"/>
      <c r="B651" s="9"/>
    </row>
    <row r="652" spans="1:2">
      <c r="A652" s="9"/>
      <c r="B652" s="9"/>
    </row>
    <row r="653" spans="1:2">
      <c r="A653" s="9"/>
      <c r="B653" s="9"/>
    </row>
    <row r="654" spans="1:2">
      <c r="A654" s="9"/>
      <c r="B654" s="9"/>
    </row>
    <row r="655" spans="1:2">
      <c r="A655" s="9"/>
      <c r="B655" s="9"/>
    </row>
    <row r="656" spans="1:2">
      <c r="A656" s="9"/>
      <c r="B656" s="9"/>
    </row>
    <row r="657" spans="1:2">
      <c r="A657" s="9"/>
      <c r="B657" s="9"/>
    </row>
    <row r="658" spans="1:2">
      <c r="A658" s="9"/>
      <c r="B658" s="9"/>
    </row>
    <row r="659" spans="1:2">
      <c r="A659" s="9"/>
      <c r="B659" s="9"/>
    </row>
    <row r="660" spans="1:2">
      <c r="A660" s="9"/>
      <c r="B660" s="9"/>
    </row>
    <row r="661" spans="1:2">
      <c r="A661" s="9"/>
      <c r="B661" s="9"/>
    </row>
    <row r="662" spans="1:2">
      <c r="A662" s="9"/>
      <c r="B662" s="9"/>
    </row>
    <row r="663" spans="1:2">
      <c r="A663" s="9"/>
      <c r="B663" s="9"/>
    </row>
    <row r="664" spans="1:2">
      <c r="A664" s="9"/>
      <c r="B664" s="9"/>
    </row>
    <row r="665" spans="1:2">
      <c r="A665" s="9"/>
      <c r="B665" s="9"/>
    </row>
    <row r="666" spans="1:2">
      <c r="A666" s="9"/>
      <c r="B666" s="9"/>
    </row>
    <row r="667" spans="1:2">
      <c r="A667" s="9"/>
      <c r="B667" s="9"/>
    </row>
    <row r="668" spans="1:2">
      <c r="A668" s="9"/>
      <c r="B668" s="9"/>
    </row>
    <row r="669" spans="1:2">
      <c r="A669" s="9"/>
      <c r="B669" s="9"/>
    </row>
    <row r="670" spans="1:2">
      <c r="A670" s="9"/>
      <c r="B670" s="9"/>
    </row>
    <row r="671" spans="1:2">
      <c r="A671" s="9"/>
      <c r="B671" s="9"/>
    </row>
    <row r="672" spans="1:2">
      <c r="A672" s="9"/>
      <c r="B672" s="9"/>
    </row>
    <row r="673" spans="1:2">
      <c r="A673" s="9"/>
      <c r="B673" s="9"/>
    </row>
    <row r="674" spans="1:2">
      <c r="A674" s="9"/>
      <c r="B674" s="9"/>
    </row>
    <row r="675" spans="1:2">
      <c r="A675" s="9"/>
      <c r="B675" s="9"/>
    </row>
    <row r="676" spans="1:2">
      <c r="A676" s="9"/>
      <c r="B676" s="9"/>
    </row>
    <row r="677" spans="1:2">
      <c r="A677" s="9"/>
      <c r="B677" s="9"/>
    </row>
    <row r="678" spans="1:2">
      <c r="A678" s="9"/>
      <c r="B678" s="9"/>
    </row>
    <row r="679" spans="1:2">
      <c r="A679" s="9"/>
      <c r="B679" s="9"/>
    </row>
    <row r="680" spans="1:2">
      <c r="A680" s="9"/>
      <c r="B680" s="9"/>
    </row>
    <row r="681" spans="1:2">
      <c r="A681" s="9"/>
      <c r="B681" s="9"/>
    </row>
    <row r="682" spans="1:2">
      <c r="A682" s="9"/>
      <c r="B682" s="9"/>
    </row>
    <row r="683" spans="1:2">
      <c r="A683" s="9"/>
      <c r="B683" s="9"/>
    </row>
    <row r="684" spans="1:2">
      <c r="A684" s="9"/>
      <c r="B684" s="9"/>
    </row>
    <row r="685" spans="1:2">
      <c r="A685" s="9"/>
      <c r="B685" s="9"/>
    </row>
    <row r="686" spans="1:2">
      <c r="A686" s="9"/>
      <c r="B686" s="9"/>
    </row>
    <row r="687" spans="1:2">
      <c r="A687" s="9"/>
      <c r="B687" s="9"/>
    </row>
    <row r="688" spans="1:2">
      <c r="A688" s="9"/>
      <c r="B688" s="9"/>
    </row>
    <row r="689" spans="1:2">
      <c r="A689" s="9"/>
      <c r="B689" s="9"/>
    </row>
    <row r="690" spans="1:2">
      <c r="A690" s="9"/>
      <c r="B690" s="9"/>
    </row>
    <row r="691" spans="1:2">
      <c r="A691" s="9"/>
      <c r="B691" s="9"/>
    </row>
    <row r="692" spans="1:2">
      <c r="A692" s="9"/>
      <c r="B692" s="9"/>
    </row>
    <row r="693" spans="1:2">
      <c r="A693" s="9"/>
      <c r="B693" s="9"/>
    </row>
    <row r="694" spans="1:2">
      <c r="A694" s="9"/>
      <c r="B694" s="9"/>
    </row>
    <row r="695" spans="1:2">
      <c r="A695" s="9"/>
      <c r="B695" s="9"/>
    </row>
    <row r="696" spans="1:2">
      <c r="A696" s="9"/>
      <c r="B696" s="9"/>
    </row>
    <row r="697" spans="1:2">
      <c r="A697" s="9"/>
      <c r="B697" s="9"/>
    </row>
    <row r="698" spans="1:2">
      <c r="A698" s="9"/>
      <c r="B698" s="9"/>
    </row>
    <row r="699" spans="1:2">
      <c r="A699" s="9"/>
      <c r="B699" s="9"/>
    </row>
    <row r="700" spans="1:2">
      <c r="A700" s="9"/>
      <c r="B700" s="9"/>
    </row>
    <row r="701" spans="1:2">
      <c r="A701" s="9"/>
      <c r="B701" s="9"/>
    </row>
    <row r="702" spans="1:2">
      <c r="A702" s="9"/>
      <c r="B702" s="9"/>
    </row>
    <row r="703" spans="1:2">
      <c r="A703" s="9"/>
      <c r="B703" s="9"/>
    </row>
    <row r="704" spans="1:2">
      <c r="A704" s="9"/>
      <c r="B704" s="9"/>
    </row>
    <row r="705" spans="1:2">
      <c r="A705" s="9"/>
      <c r="B705" s="9"/>
    </row>
    <row r="706" spans="1:2">
      <c r="A706" s="9"/>
      <c r="B706" s="9"/>
    </row>
    <row r="707" spans="1:2">
      <c r="A707" s="9"/>
      <c r="B707" s="9"/>
    </row>
    <row r="708" spans="1:2">
      <c r="A708" s="9"/>
      <c r="B708" s="9"/>
    </row>
    <row r="709" spans="1:2">
      <c r="A709" s="9"/>
      <c r="B709" s="9"/>
    </row>
    <row r="710" spans="1:2">
      <c r="A710" s="9"/>
      <c r="B710" s="9"/>
    </row>
    <row r="711" spans="1:2">
      <c r="A711" s="9"/>
      <c r="B711" s="9"/>
    </row>
    <row r="712" spans="1:2">
      <c r="A712" s="9"/>
      <c r="B712" s="9"/>
    </row>
    <row r="713" spans="1:2">
      <c r="A713" s="9"/>
      <c r="B713" s="9"/>
    </row>
    <row r="714" spans="1:2">
      <c r="A714" s="9"/>
      <c r="B714" s="9"/>
    </row>
    <row r="715" spans="1:2">
      <c r="A715" s="9"/>
      <c r="B715" s="9"/>
    </row>
    <row r="716" spans="1:2">
      <c r="A716" s="9"/>
      <c r="B716" s="9"/>
    </row>
    <row r="717" spans="1:2">
      <c r="A717" s="9"/>
      <c r="B717" s="9"/>
    </row>
    <row r="718" spans="1:2">
      <c r="A718" s="9"/>
      <c r="B718" s="9"/>
    </row>
    <row r="719" spans="1:2">
      <c r="A719" s="9"/>
      <c r="B719" s="9"/>
    </row>
    <row r="720" spans="1:2">
      <c r="A720" s="9"/>
      <c r="B720" s="9"/>
    </row>
    <row r="721" spans="1:2">
      <c r="A721" s="9"/>
      <c r="B721" s="9"/>
    </row>
    <row r="722" spans="1:2">
      <c r="A722" s="9"/>
      <c r="B722" s="9"/>
    </row>
    <row r="723" spans="1:2">
      <c r="A723" s="9"/>
      <c r="B723" s="9"/>
    </row>
    <row r="724" spans="1:2">
      <c r="A724" s="9"/>
      <c r="B724" s="9"/>
    </row>
    <row r="725" spans="1:2">
      <c r="A725" s="9"/>
      <c r="B725" s="9"/>
    </row>
    <row r="726" spans="1:2">
      <c r="A726" s="9"/>
      <c r="B726" s="9"/>
    </row>
    <row r="727" spans="1:2">
      <c r="A727" s="9"/>
      <c r="B727" s="9"/>
    </row>
    <row r="728" spans="1:2">
      <c r="A728" s="9"/>
      <c r="B728" s="9"/>
    </row>
    <row r="729" spans="1:2">
      <c r="A729" s="9"/>
      <c r="B729" s="9"/>
    </row>
    <row r="730" spans="1:2">
      <c r="A730" s="9"/>
      <c r="B730" s="9"/>
    </row>
    <row r="731" spans="1:2">
      <c r="A731" s="9"/>
      <c r="B731" s="9"/>
    </row>
    <row r="732" spans="1:2">
      <c r="A732" s="9"/>
      <c r="B732" s="9"/>
    </row>
    <row r="733" spans="1:2">
      <c r="A733" s="9"/>
      <c r="B733" s="9"/>
    </row>
    <row r="734" spans="1:2">
      <c r="A734" s="9"/>
      <c r="B734" s="9"/>
    </row>
    <row r="735" spans="1:2">
      <c r="A735" s="9"/>
      <c r="B735" s="9"/>
    </row>
    <row r="736" spans="1:2">
      <c r="A736" s="9"/>
      <c r="B736" s="9"/>
    </row>
    <row r="737" spans="1:2">
      <c r="A737" s="9"/>
      <c r="B737" s="9"/>
    </row>
    <row r="738" spans="1:2">
      <c r="A738" s="9"/>
      <c r="B738" s="9"/>
    </row>
    <row r="739" spans="1:2">
      <c r="A739" s="9"/>
      <c r="B739" s="9"/>
    </row>
    <row r="740" spans="1:2">
      <c r="A740" s="9"/>
      <c r="B740" s="9"/>
    </row>
    <row r="741" spans="1:2">
      <c r="A741" s="9"/>
      <c r="B741" s="9"/>
    </row>
    <row r="742" spans="1:2">
      <c r="A742" s="9"/>
      <c r="B742" s="9"/>
    </row>
    <row r="743" spans="1:2">
      <c r="A743" s="9"/>
      <c r="B743" s="9"/>
    </row>
    <row r="744" spans="1:2">
      <c r="A744" s="9"/>
      <c r="B744" s="9"/>
    </row>
    <row r="745" spans="1:2">
      <c r="A745" s="9"/>
      <c r="B745" s="9"/>
    </row>
    <row r="746" spans="1:2">
      <c r="A746" s="9"/>
      <c r="B746" s="9"/>
    </row>
    <row r="747" spans="1:2">
      <c r="A747" s="9"/>
      <c r="B747" s="9"/>
    </row>
    <row r="748" spans="1:2">
      <c r="A748" s="9"/>
      <c r="B748" s="9"/>
    </row>
    <row r="749" spans="1:2">
      <c r="A749" s="9"/>
      <c r="B749" s="9"/>
    </row>
    <row r="750" spans="1:2">
      <c r="A750" s="9"/>
      <c r="B750" s="9"/>
    </row>
    <row r="751" spans="1:2">
      <c r="A751" s="9"/>
      <c r="B751" s="9"/>
    </row>
    <row r="752" spans="1:2">
      <c r="A752" s="9"/>
      <c r="B752" s="9"/>
    </row>
    <row r="753" spans="1:2">
      <c r="A753" s="9"/>
      <c r="B753" s="9"/>
    </row>
    <row r="754" spans="1:2">
      <c r="A754" s="9"/>
      <c r="B754" s="9"/>
    </row>
    <row r="755" spans="1:2">
      <c r="A755" s="9"/>
      <c r="B755" s="9"/>
    </row>
    <row r="756" spans="1:2">
      <c r="A756" s="9"/>
      <c r="B756" s="9"/>
    </row>
    <row r="757" spans="1:2">
      <c r="A757" s="9"/>
      <c r="B757" s="9"/>
    </row>
    <row r="758" spans="1:2">
      <c r="A758" s="9"/>
      <c r="B758" s="9"/>
    </row>
    <row r="759" spans="1:2">
      <c r="A759" s="9"/>
      <c r="B759" s="9"/>
    </row>
    <row r="760" spans="1:2">
      <c r="A760" s="9"/>
      <c r="B760" s="9"/>
    </row>
    <row r="761" spans="1:2">
      <c r="A761" s="9"/>
      <c r="B761" s="9"/>
    </row>
    <row r="762" spans="1:2">
      <c r="A762" s="9"/>
      <c r="B762" s="9"/>
    </row>
    <row r="763" spans="1:2">
      <c r="A763" s="9"/>
      <c r="B763" s="9"/>
    </row>
    <row r="764" spans="1:2">
      <c r="A764" s="9"/>
      <c r="B764" s="9"/>
    </row>
    <row r="765" spans="1:2">
      <c r="A765" s="9"/>
      <c r="B765" s="9"/>
    </row>
    <row r="766" spans="1:2">
      <c r="A766" s="9"/>
      <c r="B766" s="9"/>
    </row>
    <row r="767" spans="1:2">
      <c r="A767" s="9"/>
      <c r="B767" s="9"/>
    </row>
    <row r="768" spans="1:2">
      <c r="A768" s="9"/>
      <c r="B768" s="9"/>
    </row>
    <row r="769" spans="1:2">
      <c r="A769" s="9"/>
      <c r="B769" s="9"/>
    </row>
    <row r="770" spans="1:2">
      <c r="A770" s="9"/>
      <c r="B770" s="9"/>
    </row>
    <row r="771" spans="1:2">
      <c r="A771" s="9"/>
      <c r="B771" s="9"/>
    </row>
    <row r="772" spans="1:2">
      <c r="A772" s="9"/>
      <c r="B772" s="9"/>
    </row>
    <row r="773" spans="1:2">
      <c r="A773" s="9"/>
      <c r="B773" s="9"/>
    </row>
    <row r="774" spans="1:2">
      <c r="A774" s="9"/>
      <c r="B774" s="9"/>
    </row>
    <row r="775" spans="1:2">
      <c r="A775" s="9"/>
      <c r="B775" s="9"/>
    </row>
    <row r="776" spans="1:2">
      <c r="A776" s="9"/>
      <c r="B776" s="9"/>
    </row>
    <row r="777" spans="1:2">
      <c r="A777" s="9"/>
      <c r="B777" s="9"/>
    </row>
    <row r="778" spans="1:2">
      <c r="A778" s="9"/>
      <c r="B778" s="9"/>
    </row>
    <row r="779" spans="1:2">
      <c r="A779" s="9"/>
      <c r="B779" s="9"/>
    </row>
    <row r="780" spans="1:2">
      <c r="A780" s="9"/>
      <c r="B780" s="9"/>
    </row>
    <row r="781" spans="1:2">
      <c r="A781" s="9"/>
      <c r="B781" s="9"/>
    </row>
    <row r="782" spans="1:2">
      <c r="A782" s="9"/>
      <c r="B782" s="9"/>
    </row>
    <row r="783" spans="1:2">
      <c r="A783" s="9"/>
      <c r="B783" s="9"/>
    </row>
    <row r="784" spans="1:2">
      <c r="A784" s="9"/>
      <c r="B784" s="9"/>
    </row>
    <row r="785" spans="1:2">
      <c r="A785" s="9"/>
      <c r="B785" s="9"/>
    </row>
    <row r="786" spans="1:2">
      <c r="A786" s="9"/>
      <c r="B786" s="9"/>
    </row>
    <row r="787" spans="1:2">
      <c r="A787" s="9"/>
      <c r="B787" s="9"/>
    </row>
    <row r="788" spans="1:2">
      <c r="A788" s="9"/>
      <c r="B788" s="9"/>
    </row>
    <row r="789" spans="1:2">
      <c r="A789" s="9"/>
      <c r="B789" s="9"/>
    </row>
    <row r="790" spans="1:2">
      <c r="A790" s="9"/>
      <c r="B790" s="9"/>
    </row>
    <row r="791" spans="1:2">
      <c r="A791" s="9"/>
      <c r="B791" s="9"/>
    </row>
    <row r="792" spans="1:2">
      <c r="A792" s="9"/>
      <c r="B792" s="9"/>
    </row>
    <row r="793" spans="1:2">
      <c r="A793" s="9"/>
      <c r="B793" s="9"/>
    </row>
    <row r="794" spans="1:2">
      <c r="A794" s="9"/>
      <c r="B794" s="9"/>
    </row>
    <row r="795" spans="1:2">
      <c r="A795" s="9"/>
      <c r="B795" s="9"/>
    </row>
    <row r="796" spans="1:2">
      <c r="A796" s="9"/>
      <c r="B796" s="9"/>
    </row>
    <row r="797" spans="1:2">
      <c r="A797" s="9"/>
      <c r="B797" s="9"/>
    </row>
    <row r="798" spans="1:2">
      <c r="A798" s="9"/>
      <c r="B798" s="9"/>
    </row>
    <row r="799" spans="1:2">
      <c r="A799" s="9"/>
      <c r="B799" s="9"/>
    </row>
    <row r="800" spans="1:2">
      <c r="A800" s="9"/>
      <c r="B800" s="9"/>
    </row>
    <row r="801" spans="1:2">
      <c r="A801" s="9"/>
      <c r="B801" s="9"/>
    </row>
    <row r="802" spans="1:2">
      <c r="A802" s="9"/>
      <c r="B802" s="9"/>
    </row>
    <row r="803" spans="1:2">
      <c r="A803" s="9"/>
      <c r="B803" s="9"/>
    </row>
    <row r="804" spans="1:2">
      <c r="A804" s="9"/>
      <c r="B804" s="9"/>
    </row>
    <row r="805" spans="1:2">
      <c r="A805" s="9"/>
      <c r="B805" s="9"/>
    </row>
    <row r="806" spans="1:2">
      <c r="A806" s="9"/>
      <c r="B806" s="9"/>
    </row>
    <row r="807" spans="1:2">
      <c r="A807" s="9"/>
      <c r="B807" s="9"/>
    </row>
    <row r="808" spans="1:2">
      <c r="A808" s="9"/>
      <c r="B808" s="9"/>
    </row>
    <row r="809" spans="1:2">
      <c r="A809" s="9"/>
      <c r="B809" s="9"/>
    </row>
    <row r="810" spans="1:2">
      <c r="A810" s="9"/>
      <c r="B810" s="9"/>
    </row>
    <row r="811" spans="1:2">
      <c r="A811" s="9"/>
      <c r="B811" s="9"/>
    </row>
    <row r="812" spans="1:2">
      <c r="A812" s="9"/>
      <c r="B812" s="9"/>
    </row>
    <row r="813" spans="1:2">
      <c r="A813" s="9"/>
      <c r="B813" s="9"/>
    </row>
    <row r="814" spans="1:2">
      <c r="A814" s="9"/>
      <c r="B814" s="9"/>
    </row>
    <row r="815" spans="1:2">
      <c r="A815" s="9"/>
      <c r="B815" s="9"/>
    </row>
    <row r="816" spans="1:2">
      <c r="A816" s="9"/>
      <c r="B816" s="9"/>
    </row>
    <row r="817" spans="1:2">
      <c r="A817" s="9"/>
      <c r="B817" s="9"/>
    </row>
    <row r="818" spans="1:2">
      <c r="A818" s="9"/>
      <c r="B818" s="9"/>
    </row>
    <row r="819" spans="1:2">
      <c r="A819" s="9"/>
      <c r="B819" s="9"/>
    </row>
    <row r="820" spans="1:2">
      <c r="A820" s="9"/>
      <c r="B820" s="9"/>
    </row>
    <row r="821" spans="1:2">
      <c r="A821" s="9"/>
      <c r="B821" s="9"/>
    </row>
    <row r="822" spans="1:2">
      <c r="A822" s="9"/>
      <c r="B822" s="9"/>
    </row>
    <row r="823" spans="1:2">
      <c r="A823" s="9"/>
      <c r="B823" s="9"/>
    </row>
    <row r="824" spans="1:2">
      <c r="A824" s="9"/>
      <c r="B824" s="9"/>
    </row>
    <row r="825" spans="1:2">
      <c r="A825" s="9"/>
      <c r="B825" s="9"/>
    </row>
    <row r="826" spans="1:2">
      <c r="A826" s="9"/>
      <c r="B826" s="9"/>
    </row>
    <row r="827" spans="1:2">
      <c r="A827" s="9"/>
      <c r="B827" s="9"/>
    </row>
    <row r="828" spans="1:2">
      <c r="A828" s="9"/>
      <c r="B828" s="9"/>
    </row>
    <row r="829" spans="1:2">
      <c r="A829" s="9"/>
      <c r="B829" s="9"/>
    </row>
    <row r="830" spans="1:2">
      <c r="A830" s="9"/>
      <c r="B830" s="9"/>
    </row>
    <row r="831" spans="1:2">
      <c r="A831" s="9"/>
      <c r="B831" s="9"/>
    </row>
    <row r="832" spans="1:2">
      <c r="A832" s="9"/>
      <c r="B832" s="9"/>
    </row>
    <row r="833" spans="1:2">
      <c r="A833" s="9"/>
      <c r="B833" s="9"/>
    </row>
    <row r="834" spans="1:2">
      <c r="A834" s="9"/>
      <c r="B834" s="9"/>
    </row>
    <row r="835" spans="1:2">
      <c r="A835" s="9"/>
      <c r="B835" s="9"/>
    </row>
    <row r="836" spans="1:2">
      <c r="A836" s="9"/>
      <c r="B836" s="9"/>
    </row>
    <row r="837" spans="1:2">
      <c r="A837" s="9"/>
      <c r="B837" s="9"/>
    </row>
    <row r="838" spans="1:2">
      <c r="A838" s="9"/>
      <c r="B838" s="9"/>
    </row>
    <row r="839" spans="1:2">
      <c r="A839" s="9"/>
      <c r="B839" s="9"/>
    </row>
    <row r="840" spans="1:2">
      <c r="A840" s="9"/>
      <c r="B840" s="9"/>
    </row>
    <row r="841" spans="1:2">
      <c r="A841" s="9"/>
      <c r="B841" s="9"/>
    </row>
    <row r="842" spans="1:2">
      <c r="A842" s="9"/>
      <c r="B842" s="9"/>
    </row>
    <row r="843" spans="1:2">
      <c r="A843" s="9"/>
      <c r="B843" s="9"/>
    </row>
    <row r="844" spans="1:2">
      <c r="A844" s="9"/>
      <c r="B844" s="9"/>
    </row>
    <row r="845" spans="1:2">
      <c r="A845" s="9"/>
      <c r="B845" s="9"/>
    </row>
    <row r="846" spans="1:2">
      <c r="A846" s="9"/>
      <c r="B846" s="9"/>
    </row>
    <row r="847" spans="1:2">
      <c r="A847" s="9"/>
      <c r="B847" s="9"/>
    </row>
    <row r="848" spans="1:2">
      <c r="A848" s="9"/>
      <c r="B848" s="9"/>
    </row>
    <row r="849" spans="1:2">
      <c r="A849" s="9"/>
      <c r="B849" s="9"/>
    </row>
    <row r="850" spans="1:2">
      <c r="A850" s="9"/>
      <c r="B850" s="9"/>
    </row>
    <row r="851" spans="1:2">
      <c r="A851" s="9"/>
      <c r="B851" s="9"/>
    </row>
    <row r="852" spans="1:2">
      <c r="A852" s="9"/>
      <c r="B852" s="9"/>
    </row>
    <row r="853" spans="1:2">
      <c r="A853" s="9"/>
      <c r="B853" s="9"/>
    </row>
    <row r="854" spans="1:2">
      <c r="A854" s="9"/>
      <c r="B854" s="9"/>
    </row>
    <row r="855" spans="1:2">
      <c r="A855" s="9"/>
      <c r="B855" s="9"/>
    </row>
    <row r="856" spans="1:2">
      <c r="A856" s="9"/>
      <c r="B856" s="9"/>
    </row>
    <row r="857" spans="1:2">
      <c r="A857" s="9"/>
      <c r="B857" s="9"/>
    </row>
    <row r="858" spans="1:2">
      <c r="A858" s="9"/>
      <c r="B858" s="9"/>
    </row>
    <row r="859" spans="1:2">
      <c r="A859" s="9"/>
      <c r="B859" s="9"/>
    </row>
    <row r="860" spans="1:2">
      <c r="A860" s="9"/>
      <c r="B860" s="9"/>
    </row>
    <row r="861" spans="1:2">
      <c r="A861" s="9"/>
      <c r="B861" s="9"/>
    </row>
    <row r="862" spans="1:2">
      <c r="A862" s="9"/>
      <c r="B862" s="9"/>
    </row>
    <row r="863" spans="1:2">
      <c r="A863" s="9"/>
      <c r="B863" s="9"/>
    </row>
    <row r="864" spans="1:2">
      <c r="A864" s="9"/>
      <c r="B864" s="9"/>
    </row>
    <row r="865" spans="1:2">
      <c r="A865" s="9"/>
      <c r="B865" s="9"/>
    </row>
    <row r="866" spans="1:2">
      <c r="A866" s="9"/>
      <c r="B866" s="9"/>
    </row>
    <row r="867" spans="1:2">
      <c r="A867" s="9"/>
      <c r="B867" s="9"/>
    </row>
    <row r="868" spans="1:2">
      <c r="A868" s="9"/>
      <c r="B868" s="9"/>
    </row>
    <row r="869" spans="1:2">
      <c r="A869" s="9"/>
      <c r="B869" s="9"/>
    </row>
    <row r="870" spans="1:2">
      <c r="A870" s="9"/>
      <c r="B870" s="9"/>
    </row>
    <row r="871" spans="1:2">
      <c r="A871" s="9"/>
      <c r="B871" s="9"/>
    </row>
    <row r="872" spans="1:2">
      <c r="A872" s="9"/>
      <c r="B872" s="9"/>
    </row>
    <row r="873" spans="1:2">
      <c r="A873" s="9"/>
      <c r="B873" s="9"/>
    </row>
    <row r="874" spans="1:2">
      <c r="A874" s="9"/>
      <c r="B874" s="9"/>
    </row>
    <row r="875" spans="1:2">
      <c r="A875" s="9"/>
      <c r="B875" s="9"/>
    </row>
    <row r="876" spans="1:2">
      <c r="A876" s="9"/>
      <c r="B876" s="9"/>
    </row>
    <row r="877" spans="1:2">
      <c r="A877" s="9"/>
      <c r="B877" s="9"/>
    </row>
    <row r="878" spans="1:2">
      <c r="A878" s="9"/>
      <c r="B878" s="9"/>
    </row>
    <row r="879" spans="1:2">
      <c r="A879" s="9"/>
      <c r="B879" s="9"/>
    </row>
    <row r="880" spans="1:2">
      <c r="A880" s="9"/>
      <c r="B880" s="9"/>
    </row>
    <row r="881" spans="1:2">
      <c r="A881" s="9"/>
      <c r="B881" s="9"/>
    </row>
    <row r="882" spans="1:2">
      <c r="A882" s="9"/>
      <c r="B882" s="9"/>
    </row>
    <row r="883" spans="1:2">
      <c r="A883" s="9"/>
      <c r="B883" s="9"/>
    </row>
    <row r="884" spans="1:2">
      <c r="A884" s="9"/>
      <c r="B884" s="9"/>
    </row>
    <row r="885" spans="1:2">
      <c r="A885" s="9"/>
      <c r="B885" s="9"/>
    </row>
    <row r="886" spans="1:2">
      <c r="A886" s="9"/>
      <c r="B886" s="9"/>
    </row>
    <row r="887" spans="1:2">
      <c r="A887" s="9"/>
      <c r="B887" s="9"/>
    </row>
    <row r="888" spans="1:2">
      <c r="A888" s="9"/>
      <c r="B888" s="9"/>
    </row>
    <row r="889" spans="1:2">
      <c r="A889" s="9"/>
      <c r="B889" s="9"/>
    </row>
    <row r="890" spans="1:2">
      <c r="A890" s="9"/>
      <c r="B890" s="9"/>
    </row>
    <row r="891" spans="1:2">
      <c r="A891" s="9"/>
      <c r="B891" s="9"/>
    </row>
    <row r="892" spans="1:2">
      <c r="A892" s="9"/>
      <c r="B892" s="9"/>
    </row>
    <row r="893" spans="1:2">
      <c r="A893" s="9"/>
      <c r="B893" s="9"/>
    </row>
    <row r="894" spans="1:2">
      <c r="A894" s="9"/>
      <c r="B894" s="9"/>
    </row>
    <row r="895" spans="1:2">
      <c r="A895" s="9"/>
      <c r="B895" s="9"/>
    </row>
    <row r="896" spans="1:2">
      <c r="A896" s="9"/>
      <c r="B896" s="9"/>
    </row>
    <row r="897" spans="1:2">
      <c r="A897" s="9"/>
      <c r="B897" s="9"/>
    </row>
    <row r="898" spans="1:2">
      <c r="A898" s="9"/>
      <c r="B898" s="9"/>
    </row>
    <row r="899" spans="1:2">
      <c r="A899" s="9"/>
      <c r="B899" s="9"/>
    </row>
    <row r="900" spans="1:2">
      <c r="A900" s="9"/>
      <c r="B900" s="9"/>
    </row>
    <row r="901" spans="1:2">
      <c r="A901" s="9"/>
      <c r="B901" s="9"/>
    </row>
    <row r="902" spans="1:2">
      <c r="A902" s="9"/>
      <c r="B902" s="9"/>
    </row>
    <row r="903" spans="1:2">
      <c r="A903" s="9"/>
      <c r="B903" s="9"/>
    </row>
    <row r="904" spans="1:2">
      <c r="A904" s="9"/>
      <c r="B904" s="9"/>
    </row>
    <row r="905" spans="1:2">
      <c r="A905" s="9"/>
      <c r="B905" s="9"/>
    </row>
    <row r="906" spans="1:2">
      <c r="A906" s="9"/>
      <c r="B906" s="9"/>
    </row>
    <row r="907" spans="1:2">
      <c r="A907" s="9"/>
      <c r="B907" s="9"/>
    </row>
    <row r="908" spans="1:2">
      <c r="A908" s="9"/>
      <c r="B908" s="9"/>
    </row>
    <row r="909" spans="1:2">
      <c r="A909" s="9"/>
      <c r="B909" s="9"/>
    </row>
    <row r="910" spans="1:2">
      <c r="A910" s="9"/>
      <c r="B910" s="9"/>
    </row>
    <row r="911" spans="1:2">
      <c r="A911" s="9"/>
      <c r="B911" s="9"/>
    </row>
    <row r="912" spans="1:2">
      <c r="A912" s="9"/>
      <c r="B912" s="9"/>
    </row>
    <row r="913" spans="1:2">
      <c r="A913" s="9"/>
      <c r="B913" s="9"/>
    </row>
    <row r="914" spans="1:2">
      <c r="A914" s="9"/>
      <c r="B914" s="9"/>
    </row>
    <row r="915" spans="1:2">
      <c r="A915" s="9"/>
      <c r="B915" s="9"/>
    </row>
    <row r="916" spans="1:2">
      <c r="A916" s="9"/>
      <c r="B916" s="9"/>
    </row>
    <row r="917" spans="1:2">
      <c r="A917" s="9"/>
      <c r="B917" s="9"/>
    </row>
    <row r="918" spans="1:2">
      <c r="A918" s="9"/>
      <c r="B918" s="9"/>
    </row>
    <row r="919" spans="1:2">
      <c r="A919" s="9"/>
      <c r="B919" s="9"/>
    </row>
    <row r="920" spans="1:2">
      <c r="A920" s="9"/>
      <c r="B920" s="9"/>
    </row>
    <row r="921" spans="1:2">
      <c r="A921" s="9"/>
      <c r="B921" s="9"/>
    </row>
    <row r="922" spans="1:2">
      <c r="A922" s="9"/>
      <c r="B922" s="9"/>
    </row>
    <row r="923" spans="1:2">
      <c r="A923" s="9"/>
      <c r="B923" s="9"/>
    </row>
    <row r="924" spans="1:2">
      <c r="A924" s="9"/>
      <c r="B924" s="9"/>
    </row>
    <row r="925" spans="1:2">
      <c r="A925" s="9"/>
      <c r="B925" s="9"/>
    </row>
    <row r="926" spans="1:2">
      <c r="A926" s="9"/>
      <c r="B926" s="9"/>
    </row>
    <row r="927" spans="1:2">
      <c r="A927" s="9"/>
      <c r="B927" s="9"/>
    </row>
    <row r="928" spans="1:2">
      <c r="A928" s="9"/>
      <c r="B928" s="9"/>
    </row>
    <row r="929" spans="1:2">
      <c r="A929" s="9"/>
      <c r="B929" s="9"/>
    </row>
    <row r="930" spans="1:2">
      <c r="A930" s="9"/>
      <c r="B930" s="9"/>
    </row>
    <row r="931" spans="1:2">
      <c r="A931" s="9"/>
      <c r="B931" s="9"/>
    </row>
    <row r="932" spans="1:2">
      <c r="A932" s="9"/>
      <c r="B932" s="9"/>
    </row>
    <row r="933" spans="1:2">
      <c r="A933" s="9"/>
      <c r="B933" s="9"/>
    </row>
    <row r="934" spans="1:2">
      <c r="A934" s="9"/>
      <c r="B934" s="9"/>
    </row>
    <row r="935" spans="1:2">
      <c r="A935" s="9"/>
      <c r="B935" s="9"/>
    </row>
    <row r="936" spans="1:2">
      <c r="A936" s="9"/>
      <c r="B936" s="9"/>
    </row>
    <row r="937" spans="1:2">
      <c r="A937" s="9"/>
      <c r="B937" s="9"/>
    </row>
    <row r="938" spans="1:2">
      <c r="A938" s="9"/>
      <c r="B938" s="9"/>
    </row>
    <row r="939" spans="1:2">
      <c r="A939" s="9"/>
      <c r="B939" s="9"/>
    </row>
    <row r="940" spans="1:2">
      <c r="A940" s="9"/>
      <c r="B940" s="9"/>
    </row>
    <row r="941" spans="1:2">
      <c r="A941" s="9"/>
      <c r="B941" s="9"/>
    </row>
    <row r="942" spans="1:2">
      <c r="A942" s="9"/>
      <c r="B942" s="9"/>
    </row>
    <row r="943" spans="1:2">
      <c r="A943" s="9"/>
      <c r="B943" s="9"/>
    </row>
    <row r="944" spans="1:2">
      <c r="A944" s="9"/>
      <c r="B944" s="9"/>
    </row>
    <row r="945" spans="1:2">
      <c r="A945" s="9"/>
      <c r="B945" s="9"/>
    </row>
    <row r="946" spans="1:2">
      <c r="A946" s="9"/>
      <c r="B946" s="9"/>
    </row>
    <row r="947" spans="1:2">
      <c r="A947" s="9"/>
      <c r="B947" s="9"/>
    </row>
    <row r="948" spans="1:2">
      <c r="A948" s="9"/>
      <c r="B948" s="9"/>
    </row>
    <row r="949" spans="1:2">
      <c r="A949" s="9"/>
      <c r="B949" s="9"/>
    </row>
    <row r="950" spans="1:2">
      <c r="A950" s="9"/>
      <c r="B950" s="9"/>
    </row>
    <row r="951" spans="1:2">
      <c r="A951" s="9"/>
      <c r="B951" s="9"/>
    </row>
    <row r="952" spans="1:2">
      <c r="A952" s="9"/>
      <c r="B952" s="9"/>
    </row>
    <row r="953" spans="1:2">
      <c r="A953" s="9"/>
      <c r="B953" s="9"/>
    </row>
    <row r="954" spans="1:2">
      <c r="A954" s="9"/>
      <c r="B954" s="9"/>
    </row>
    <row r="955" spans="1:2">
      <c r="A955" s="9"/>
      <c r="B955" s="9"/>
    </row>
    <row r="956" spans="1:2">
      <c r="A956" s="9"/>
      <c r="B956" s="9"/>
    </row>
    <row r="957" spans="1:2">
      <c r="A957" s="9"/>
      <c r="B957" s="9"/>
    </row>
    <row r="958" spans="1:2">
      <c r="A958" s="9"/>
      <c r="B958" s="9"/>
    </row>
    <row r="959" spans="1:2">
      <c r="A959" s="9"/>
      <c r="B959" s="9"/>
    </row>
    <row r="960" spans="1:2">
      <c r="A960" s="9"/>
      <c r="B960" s="9"/>
    </row>
    <row r="961" spans="1:2">
      <c r="A961" s="9"/>
      <c r="B961" s="9"/>
    </row>
    <row r="962" spans="1:2">
      <c r="A962" s="9"/>
      <c r="B962" s="9"/>
    </row>
    <row r="963" spans="1:2">
      <c r="A963" s="9"/>
      <c r="B963" s="9"/>
    </row>
    <row r="964" spans="1:2">
      <c r="A964" s="9"/>
      <c r="B964" s="9"/>
    </row>
    <row r="965" spans="1:2">
      <c r="A965" s="9"/>
      <c r="B965" s="9"/>
    </row>
    <row r="966" spans="1:2">
      <c r="A966" s="9"/>
      <c r="B966" s="9"/>
    </row>
    <row r="967" spans="1:2">
      <c r="A967" s="9"/>
      <c r="B967" s="9"/>
    </row>
    <row r="968" spans="1:2">
      <c r="A968" s="9"/>
      <c r="B968" s="9"/>
    </row>
    <row r="969" spans="1:2">
      <c r="A969" s="9"/>
      <c r="B969" s="9"/>
    </row>
    <row r="970" spans="1:2">
      <c r="A970" s="9"/>
      <c r="B970" s="9"/>
    </row>
    <row r="971" spans="1:2">
      <c r="A971" s="9"/>
      <c r="B971" s="9"/>
    </row>
    <row r="972" spans="1:2">
      <c r="A972" s="9"/>
      <c r="B972" s="9"/>
    </row>
    <row r="973" spans="1:2">
      <c r="A973" s="9"/>
      <c r="B973" s="9"/>
    </row>
    <row r="974" spans="1:2">
      <c r="A974" s="9"/>
      <c r="B974" s="9"/>
    </row>
    <row r="975" spans="1:2">
      <c r="A975" s="9"/>
      <c r="B975" s="9"/>
    </row>
    <row r="976" spans="1:2">
      <c r="A976" s="9"/>
      <c r="B976" s="9"/>
    </row>
    <row r="977" spans="1:2">
      <c r="A977" s="9"/>
      <c r="B977" s="9"/>
    </row>
    <row r="978" spans="1:2">
      <c r="A978" s="9"/>
      <c r="B978" s="9"/>
    </row>
    <row r="979" spans="1:2">
      <c r="A979" s="9"/>
      <c r="B979" s="9"/>
    </row>
    <row r="980" spans="1:2">
      <c r="A980" s="9"/>
      <c r="B980" s="9"/>
    </row>
    <row r="981" spans="1:2">
      <c r="A981" s="9"/>
      <c r="B981" s="9"/>
    </row>
    <row r="982" spans="1:2">
      <c r="A982" s="9"/>
      <c r="B982" s="9"/>
    </row>
    <row r="983" spans="1:2">
      <c r="A983" s="9"/>
      <c r="B983" s="9"/>
    </row>
    <row r="984" spans="1:2">
      <c r="A984" s="9"/>
      <c r="B984" s="9"/>
    </row>
    <row r="985" spans="1:2">
      <c r="A985" s="9"/>
      <c r="B985" s="9"/>
    </row>
    <row r="986" spans="1:2">
      <c r="A986" s="9"/>
      <c r="B986" s="9"/>
    </row>
    <row r="987" spans="1:2">
      <c r="A987" s="9"/>
      <c r="B987" s="9"/>
    </row>
    <row r="988" spans="1:2">
      <c r="A988" s="9"/>
      <c r="B988" s="9"/>
    </row>
    <row r="989" spans="1:2">
      <c r="A989" s="9"/>
      <c r="B989" s="9"/>
    </row>
    <row r="990" spans="1:2">
      <c r="A990" s="9"/>
      <c r="B990" s="9"/>
    </row>
    <row r="991" spans="1:2">
      <c r="A991" s="9"/>
      <c r="B991" s="9"/>
    </row>
    <row r="992" spans="1:2">
      <c r="A992" s="9"/>
      <c r="B992" s="9"/>
    </row>
    <row r="993" spans="1:2">
      <c r="A993" s="9"/>
      <c r="B993" s="9"/>
    </row>
    <row r="994" spans="1:2">
      <c r="A994" s="9"/>
      <c r="B994" s="9"/>
    </row>
    <row r="995" spans="1:2">
      <c r="A995" s="9"/>
      <c r="B995" s="9"/>
    </row>
    <row r="996" spans="1:2">
      <c r="A996" s="9"/>
      <c r="B996" s="9"/>
    </row>
    <row r="997" spans="1:2">
      <c r="A997" s="9"/>
      <c r="B997" s="9"/>
    </row>
    <row r="998" spans="1:2">
      <c r="A998" s="9"/>
      <c r="B998" s="9"/>
    </row>
    <row r="999" spans="1:2">
      <c r="A999" s="9"/>
      <c r="B999" s="9"/>
    </row>
    <row r="1000" spans="1:2">
      <c r="A1000" s="9"/>
      <c r="B1000" s="9"/>
    </row>
    <row r="1001" spans="1:2">
      <c r="A1001" s="9"/>
      <c r="B1001" s="9"/>
    </row>
    <row r="1002" spans="1:2">
      <c r="A1002" s="9"/>
      <c r="B1002" s="9"/>
    </row>
    <row r="1003" spans="1:2">
      <c r="A1003" s="9"/>
      <c r="B1003" s="9"/>
    </row>
    <row r="1004" spans="1:2">
      <c r="A1004" s="9"/>
      <c r="B1004" s="9"/>
    </row>
  </sheetData>
  <mergeCells count="2">
    <mergeCell ref="D30:G30"/>
    <mergeCell ref="D33:G33"/>
  </mergeCells>
  <dataValidations count="1">
    <dataValidation type="decimal" allowBlank="1" showInputMessage="1" showErrorMessage="1" errorTitle="Nivel de confianza" error="Tiene que ser un porcentaje entre 50 % y 99,99 %." promptTitle="Nivel de confianza" prompt="Entre 50 % y 99,99 %. Lo habitual es 95 %." sqref="E5">
      <formula1>0.5</formula1>
      <formula2>0.9999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2" width="12.7109375" customWidth="1"/>
    <col min="3" max="3" width="14.7109375" customWidth="1"/>
    <col min="4" max="4" width="3.7109375" customWidth="1"/>
    <col min="5" max="5" width="34.7109375" customWidth="1"/>
    <col min="6" max="6" width="16.7109375" customWidth="1"/>
    <col min="7" max="7" width="50.7109375" customWidth="1"/>
  </cols>
  <sheetData>
    <row r="1" spans="1:7">
      <c r="A1" s="1" t="s">
        <v>61</v>
      </c>
    </row>
    <row r="2" spans="1:7">
      <c r="A2" s="2" t="s">
        <v>62</v>
      </c>
    </row>
    <row r="4" spans="1:7">
      <c r="A4" s="8" t="s">
        <v>63</v>
      </c>
      <c r="B4" s="8" t="s">
        <v>64</v>
      </c>
      <c r="C4" s="8" t="s">
        <v>65</v>
      </c>
      <c r="E4" s="4" t="s">
        <v>17</v>
      </c>
    </row>
    <row r="5" spans="1:7">
      <c r="A5" s="9">
        <v>142</v>
      </c>
      <c r="B5" s="9">
        <v>128</v>
      </c>
      <c r="C5" s="17">
        <f>IF(AND(ISNUMBER(A5),ISNUMBER(B5)),B5-A5,"")</f>
        <v>-14.0</v>
      </c>
      <c r="E5" s="5" t="s">
        <v>18</v>
      </c>
      <c r="F5" s="10">
        <v>0.95</v>
      </c>
    </row>
    <row r="6" spans="1:7">
      <c r="A6" s="9">
        <v>148</v>
      </c>
      <c r="B6" s="9">
        <v>134</v>
      </c>
      <c r="C6" s="17">
        <f>IF(AND(ISNUMBER(A6),ISNUMBER(B6)),B6-A6,"")</f>
        <v>-14.0</v>
      </c>
    </row>
    <row r="7" spans="1:7">
      <c r="A7" s="9">
        <v>136</v>
      </c>
      <c r="B7" s="9">
        <v>135</v>
      </c>
      <c r="C7" s="17">
        <f>IF(AND(ISNUMBER(A7),ISNUMBER(B7)),B7-A7,"")</f>
        <v>-1.0</v>
      </c>
      <c r="E7" s="4" t="s">
        <v>21</v>
      </c>
    </row>
    <row r="8" spans="1:7">
      <c r="A8" s="9">
        <v>146</v>
      </c>
      <c r="B8" s="9">
        <v>124</v>
      </c>
      <c r="C8" s="17">
        <f>IF(AND(ISNUMBER(A8),ISNUMBER(B8)),B8-A8,"")</f>
        <v>-22.0</v>
      </c>
      <c r="E8" s="5" t="s">
        <v>66</v>
      </c>
      <c r="F8" s="12">
        <f>COUNT(mp_dif)</f>
        <v>15.0</v>
      </c>
    </row>
    <row r="9" spans="1:7">
      <c r="A9" s="9">
        <v>153</v>
      </c>
      <c r="B9" s="9">
        <v>146</v>
      </c>
      <c r="C9" s="17">
        <f>IF(AND(ISNUMBER(A9),ISNUMBER(B9)),B9-A9,"")</f>
        <v>-7.0</v>
      </c>
      <c r="E9" s="5" t="s">
        <v>67</v>
      </c>
      <c r="F9" s="12">
        <f>SUMPRODUCT(--(ISNUMBER(mp_antes)&lt;&gt;ISNUMBER(mp_despues)))</f>
        <v>0.0</v>
      </c>
      <c r="G9" s="13">
        <f>IF(mp_incompletos&gt;0,mp_incompletos&amp;" fila(s) tienen un solo valor: quedan afuera.","")</f>
        <v/>
      </c>
    </row>
    <row r="10" spans="1:7">
      <c r="A10" s="9">
        <v>147</v>
      </c>
      <c r="B10" s="9">
        <v>125</v>
      </c>
      <c r="C10" s="17">
        <f>IF(AND(ISNUMBER(A10),ISNUMBER(B10)),B10-A10,"")</f>
        <v>-22.0</v>
      </c>
      <c r="E10" s="5" t="s">
        <v>24</v>
      </c>
      <c r="F10" s="5" t="b">
        <f>IF(mp_n&lt;2,FALSE,_xlfn.STDEV.S(mp_dif)&gt;0)</f>
        <v>1</v>
      </c>
    </row>
    <row r="11" spans="1:7">
      <c r="A11" s="9">
        <v>161</v>
      </c>
      <c r="B11" s="9">
        <v>163</v>
      </c>
      <c r="C11" s="17">
        <f>IF(AND(ISNUMBER(A11),ISNUMBER(B11)),B11-A11,"")</f>
        <v>2.0</v>
      </c>
      <c r="E11" s="5" t="s">
        <v>68</v>
      </c>
      <c r="F11" s="14">
        <f>IF(mp_n&gt;=1,SUMPRODUCT(--ISNUMBER(mp_dif),mp_despues)/mp_n,"")</f>
        <v>134.8</v>
      </c>
    </row>
    <row r="12" spans="1:7">
      <c r="A12" s="9">
        <v>131</v>
      </c>
      <c r="B12" s="9">
        <v>126</v>
      </c>
      <c r="C12" s="17">
        <f>IF(AND(ISNUMBER(A12),ISNUMBER(B12)),B12-A12,"")</f>
        <v>-5.0</v>
      </c>
      <c r="E12" s="5" t="s">
        <v>69</v>
      </c>
      <c r="F12" s="14">
        <f>IF(mp_n&gt;=1,mp_media_despues-mp_media,"")</f>
        <v>143.60000000000002</v>
      </c>
    </row>
    <row r="13" spans="1:7">
      <c r="A13" s="9">
        <v>143</v>
      </c>
      <c r="B13" s="9">
        <v>146</v>
      </c>
      <c r="C13" s="17">
        <f>IF(AND(ISNUMBER(A13),ISNUMBER(B13)),B13-A13,"")</f>
        <v>3.0</v>
      </c>
      <c r="E13" s="5" t="s">
        <v>70</v>
      </c>
      <c r="F13" s="15">
        <f>IF(mp_n&gt;=1,AVERAGE(mp_dif),"")</f>
        <v>-8.8</v>
      </c>
    </row>
    <row r="14" spans="1:7">
      <c r="A14" s="9">
        <v>134</v>
      </c>
      <c r="B14" s="9">
        <v>124</v>
      </c>
      <c r="C14" s="17">
        <f>IF(AND(ISNUMBER(A14),ISNUMBER(B14)),B14-A14,"")</f>
        <v>-10.0</v>
      </c>
      <c r="E14" s="5" t="s">
        <v>71</v>
      </c>
      <c r="F14" s="14">
        <f>IF(mp_n&gt;=2,_xlfn.STDEV.S(mp_dif),"")</f>
        <v>7.7015768329794465</v>
      </c>
    </row>
    <row r="15" spans="1:7">
      <c r="A15" s="9">
        <v>133</v>
      </c>
      <c r="B15" s="9">
        <v>130</v>
      </c>
      <c r="C15" s="17">
        <f>IF(AND(ISNUMBER(A15),ISNUMBER(B15)),B15-A15,"")</f>
        <v>-3.0</v>
      </c>
      <c r="E15" s="5" t="s">
        <v>27</v>
      </c>
      <c r="F15" s="14">
        <f>IF(mp_ok,mp_desvio/SQRT(mp_n),"")</f>
        <v>1.9885385875777504</v>
      </c>
    </row>
    <row r="16" spans="1:7">
      <c r="A16" s="9">
        <v>140</v>
      </c>
      <c r="B16" s="9">
        <v>132</v>
      </c>
      <c r="C16" s="17">
        <f>IF(AND(ISNUMBER(A16),ISNUMBER(B16)),B16-A16,"")</f>
        <v>-8.0</v>
      </c>
    </row>
    <row r="17" spans="1:7">
      <c r="A17" s="9">
        <v>145</v>
      </c>
      <c r="B17" s="9">
        <v>134</v>
      </c>
      <c r="C17" s="17">
        <f>IF(AND(ISNUMBER(A17),ISNUMBER(B17)),B17-A17,"")</f>
        <v>-11.0</v>
      </c>
      <c r="E17" s="4" t="s">
        <v>72</v>
      </c>
    </row>
    <row r="18" spans="1:7">
      <c r="A18" s="9">
        <v>147</v>
      </c>
      <c r="B18" s="9">
        <v>142</v>
      </c>
      <c r="C18" s="17">
        <f>IF(AND(ISNUMBER(A18),ISNUMBER(B18)),B18-A18,"")</f>
        <v>-5.0</v>
      </c>
      <c r="E18" s="5" t="s">
        <v>29</v>
      </c>
      <c r="F18" s="12">
        <f>IF(mp_ok,mp_n-1,"")</f>
        <v>14.0</v>
      </c>
    </row>
    <row r="19" spans="1:7">
      <c r="A19" s="9">
        <v>148</v>
      </c>
      <c r="B19" s="9">
        <v>133</v>
      </c>
      <c r="C19" s="17">
        <f>IF(AND(ISNUMBER(A19),ISNUMBER(B19)),B19-A19,"")</f>
        <v>-15.0</v>
      </c>
      <c r="E19" s="5" t="s">
        <v>30</v>
      </c>
      <c r="F19" s="14">
        <f>IF(mp_ok,_xlfn.T.INV.2T(1-mp_conf,mp_gl),"")</f>
        <v>2.1447866879178035</v>
      </c>
    </row>
    <row r="20" spans="1:7">
      <c r="A20" s="9"/>
      <c r="B20" s="9"/>
      <c r="C20" s="17">
        <f>IF(AND(ISNUMBER(A20),ISNUMBER(B20)),B20-A20,"")</f>
        <v/>
      </c>
      <c r="E20" s="5" t="s">
        <v>32</v>
      </c>
      <c r="F20" s="15">
        <f>IF(mp_ok,mp_media-mp_tcrit*mp_ee,"")</f>
        <v>-13.06499109104763</v>
      </c>
    </row>
    <row r="21" spans="1:7">
      <c r="A21" s="9"/>
      <c r="B21" s="9"/>
      <c r="C21" s="17">
        <f>IF(AND(ISNUMBER(A21),ISNUMBER(B21)),B21-A21,"")</f>
        <v/>
      </c>
      <c r="E21" s="5" t="s">
        <v>33</v>
      </c>
      <c r="F21" s="15">
        <f>IF(mp_ok,mp_media+mp_tcrit*mp_ee,"")</f>
        <v>-4.535008908952371</v>
      </c>
    </row>
    <row r="22" spans="1:7">
      <c r="A22" s="9"/>
      <c r="B22" s="9"/>
      <c r="C22" s="17">
        <f>IF(AND(ISNUMBER(A22),ISNUMBER(B22)),B22-A22,"")</f>
        <v/>
      </c>
      <c r="E22" s="5" t="s">
        <v>35</v>
      </c>
      <c r="F22" s="14">
        <f>IF(mp_ok,mp_media/mp_ee,"")</f>
        <v>-4.425360440563202</v>
      </c>
    </row>
    <row r="23" spans="1:7">
      <c r="A23" s="9"/>
      <c r="B23" s="9"/>
      <c r="C23" s="17">
        <f>IF(AND(ISNUMBER(A23),ISNUMBER(B23)),B23-A23,"")</f>
        <v/>
      </c>
      <c r="E23" s="5" t="s">
        <v>55</v>
      </c>
      <c r="F23" s="15">
        <f>IF(mp_ok,_xlfn.T.DIST.2T(ABS(mp_t),mp_gl),"")</f>
        <v>0.0005760224451037288</v>
      </c>
    </row>
    <row r="24" spans="1:7">
      <c r="A24" s="9"/>
      <c r="B24" s="9"/>
      <c r="C24" s="17">
        <f>IF(AND(ISNUMBER(A24),ISNUMBER(B24)),B24-A24,"")</f>
        <v/>
      </c>
      <c r="E24" s="5" t="s">
        <v>73</v>
      </c>
      <c r="F24" s="14">
        <f>IF(mp_ok,_xlfn.T.DIST.RT(mp_t,mp_gl),"")</f>
        <v>0.9997119887774482</v>
      </c>
    </row>
    <row r="25" spans="1:7">
      <c r="A25" s="9"/>
      <c r="B25" s="9"/>
      <c r="C25" s="17">
        <f>IF(AND(ISNUMBER(A25),ISNUMBER(B25)),B25-A25,"")</f>
        <v/>
      </c>
      <c r="E25" s="5" t="s">
        <v>74</v>
      </c>
      <c r="F25" s="14">
        <f>IF(mp_ok,_xlfn.T.DIST.RT(-mp_t,mp_gl),"")</f>
        <v>0.0002880112225518644</v>
      </c>
    </row>
    <row r="26" spans="1:7">
      <c r="A26" s="9"/>
      <c r="B26" s="9"/>
      <c r="C26" s="17">
        <f>IF(AND(ISNUMBER(A26),ISNUMBER(B26)),B26-A26,"")</f>
        <v/>
      </c>
      <c r="E26" s="5" t="s">
        <v>75</v>
      </c>
      <c r="F26" s="14">
        <f>IF(mp_ok,mp_media/mp_desvio,"")</f>
        <v>-1.1426231524844266</v>
      </c>
    </row>
    <row r="27" spans="1:7">
      <c r="A27" s="9"/>
      <c r="B27" s="9"/>
      <c r="C27" s="17">
        <f>IF(AND(ISNUMBER(A27),ISNUMBER(B27)),B27-A27,"")</f>
        <v/>
      </c>
    </row>
    <row r="28" spans="1:7">
      <c r="A28" s="9"/>
      <c r="B28" s="9"/>
      <c r="C28" s="17">
        <f>IF(AND(ISNUMBER(A28),ISNUMBER(B28)),B28-A28,"")</f>
        <v/>
      </c>
      <c r="E28" s="4" t="s">
        <v>41</v>
      </c>
    </row>
    <row r="29" spans="1:7" ht="30" customHeight="1">
      <c r="A29" s="9"/>
      <c r="B29" s="9"/>
      <c r="C29" s="17">
        <f>IF(AND(ISNUMBER(A29),ISNUMBER(B29)),B29-A29,"")</f>
        <v/>
      </c>
      <c r="E29" s="16" t="str">
        <f>IF(mp_ok,IF(mp_p&lt;1-mp_conf,"Se rechaza H₀: hay un cambio medio distinto de cero (α = "&amp;FIXED(1-mp_conf,3,TRUE)&amp;").","No se rechaza H₀: los datos son compatibles con un cambio medio de cero (α = "&amp;FIXED(1-mp_conf,3,TRUE)&amp;")."),"Faltan datos: hacen falta al menos dos pares completos.")</f>
        <v>Se rechaza H₀: hay un cambio medio distinto de cero (α = 0,050).</v>
      </c>
      <c r="F29" s="16"/>
      <c r="G29" s="16"/>
    </row>
    <row r="30" spans="1:7">
      <c r="A30" s="9"/>
      <c r="B30" s="9"/>
      <c r="C30" s="17">
        <f>IF(AND(ISNUMBER(A30),ISNUMBER(B30)),B30-A30,"")</f>
        <v/>
      </c>
    </row>
    <row r="31" spans="1:7">
      <c r="A31" s="9"/>
      <c r="B31" s="9"/>
      <c r="C31" s="17">
        <f>IF(AND(ISNUMBER(A31),ISNUMBER(B31)),B31-A31,"")</f>
        <v/>
      </c>
      <c r="E31" s="4" t="s">
        <v>42</v>
      </c>
    </row>
    <row r="32" spans="1:7" ht="48" customHeight="1">
      <c r="A32" s="9"/>
      <c r="B32" s="9"/>
      <c r="C32" s="17">
        <f>IF(AND(ISNUMBER(A32),ISNUMBER(B32)),B32-A32,"")</f>
        <v/>
      </c>
      <c r="E32" s="3" t="str">
        <f>IF(mp_ok,"La media pasó de "&amp;FIXED(mp_media_antes,2,TRUE)&amp;" a "&amp;FIXED(mp_media_despues,2,TRUE)&amp;" (n = "&amp;mp_n&amp;" pares). El cambio medio, "&amp;FIXED(mp_media,2,TRUE)&amp;" (IC "&amp;IF(ROUND(mp_conf*100,0)=mp_conf*100,FIXED(mp_conf*100,0,TRUE),FIXED(mp_conf*100,1,TRUE))&amp;" %: "&amp;FIXED(mp_ic_inf,2,TRUE)&amp;" a "&amp;FIXED(mp_ic_sup,2,TRUE)&amp;"), "&amp;IF(mp_p&lt;1-mp_conf,"fue","no fue")&amp;" estadísticamente significativo (t("&amp;mp_gl&amp;") = "&amp;FIXED(mp_t,2,TRUE)&amp;", "&amp;IF(mp_p&lt;0.001,"p &lt; 0,001","p = "&amp;FIXED(mp_p,3,TRUE))&amp;"; d = "&amp;FIXED(mp_d,2,TRUE)&amp;").","")</f>
        <v>La media pasó de 143,60 a 134,80 (n = 15 pares). El cambio medio, -8,80 (IC 95 %: -13,06 a -4,54), fue estadísticamente significativo (t(14) = -4,43, p &lt; 0,001; d = -1,14).</v>
      </c>
      <c r="F32" s="3"/>
      <c r="G32" s="3"/>
    </row>
    <row r="33" spans="1:3">
      <c r="A33" s="9"/>
      <c r="B33" s="9"/>
      <c r="C33" s="17">
        <f>IF(AND(ISNUMBER(A33),ISNUMBER(B33)),B33-A33,"")</f>
        <v/>
      </c>
    </row>
    <row r="34" spans="1:3">
      <c r="A34" s="9"/>
      <c r="B34" s="9"/>
      <c r="C34" s="17">
        <f>IF(AND(ISNUMBER(A34),ISNUMBER(B34)),B34-A34,"")</f>
        <v/>
      </c>
    </row>
    <row r="35" spans="1:3">
      <c r="A35" s="9"/>
      <c r="B35" s="9"/>
      <c r="C35" s="17">
        <f>IF(AND(ISNUMBER(A35),ISNUMBER(B35)),B35-A35,"")</f>
        <v/>
      </c>
    </row>
    <row r="36" spans="1:3">
      <c r="A36" s="9"/>
      <c r="B36" s="9"/>
      <c r="C36" s="17">
        <f>IF(AND(ISNUMBER(A36),ISNUMBER(B36)),B36-A36,"")</f>
        <v/>
      </c>
    </row>
    <row r="37" spans="1:3">
      <c r="A37" s="9"/>
      <c r="B37" s="9"/>
      <c r="C37" s="17">
        <f>IF(AND(ISNUMBER(A37),ISNUMBER(B37)),B37-A37,"")</f>
        <v/>
      </c>
    </row>
    <row r="38" spans="1:3">
      <c r="A38" s="9"/>
      <c r="B38" s="9"/>
      <c r="C38" s="17">
        <f>IF(AND(ISNUMBER(A38),ISNUMBER(B38)),B38-A38,"")</f>
        <v/>
      </c>
    </row>
    <row r="39" spans="1:3">
      <c r="A39" s="9"/>
      <c r="B39" s="9"/>
      <c r="C39" s="17">
        <f>IF(AND(ISNUMBER(A39),ISNUMBER(B39)),B39-A39,"")</f>
        <v/>
      </c>
    </row>
    <row r="40" spans="1:3">
      <c r="A40" s="9"/>
      <c r="B40" s="9"/>
      <c r="C40" s="17">
        <f>IF(AND(ISNUMBER(A40),ISNUMBER(B40)),B40-A40,"")</f>
        <v/>
      </c>
    </row>
    <row r="41" spans="1:3">
      <c r="A41" s="9"/>
      <c r="B41" s="9"/>
      <c r="C41" s="17">
        <f>IF(AND(ISNUMBER(A41),ISNUMBER(B41)),B41-A41,"")</f>
        <v/>
      </c>
    </row>
    <row r="42" spans="1:3">
      <c r="A42" s="9"/>
      <c r="B42" s="9"/>
      <c r="C42" s="17">
        <f>IF(AND(ISNUMBER(A42),ISNUMBER(B42)),B42-A42,"")</f>
        <v/>
      </c>
    </row>
    <row r="43" spans="1:3">
      <c r="A43" s="9"/>
      <c r="B43" s="9"/>
      <c r="C43" s="17">
        <f>IF(AND(ISNUMBER(A43),ISNUMBER(B43)),B43-A43,"")</f>
        <v/>
      </c>
    </row>
    <row r="44" spans="1:3">
      <c r="A44" s="9"/>
      <c r="B44" s="9"/>
      <c r="C44" s="17">
        <f>IF(AND(ISNUMBER(A44),ISNUMBER(B44)),B44-A44,"")</f>
        <v/>
      </c>
    </row>
    <row r="45" spans="1:3">
      <c r="A45" s="9"/>
      <c r="B45" s="9"/>
      <c r="C45" s="17">
        <f>IF(AND(ISNUMBER(A45),ISNUMBER(B45)),B45-A45,"")</f>
        <v/>
      </c>
    </row>
    <row r="46" spans="1:3">
      <c r="A46" s="9"/>
      <c r="B46" s="9"/>
      <c r="C46" s="17">
        <f>IF(AND(ISNUMBER(A46),ISNUMBER(B46)),B46-A46,"")</f>
        <v/>
      </c>
    </row>
    <row r="47" spans="1:3">
      <c r="A47" s="9"/>
      <c r="B47" s="9"/>
      <c r="C47" s="17">
        <f>IF(AND(ISNUMBER(A47),ISNUMBER(B47)),B47-A47,"")</f>
        <v/>
      </c>
    </row>
    <row r="48" spans="1:3">
      <c r="A48" s="9"/>
      <c r="B48" s="9"/>
      <c r="C48" s="17">
        <f>IF(AND(ISNUMBER(A48),ISNUMBER(B48)),B48-A48,"")</f>
        <v/>
      </c>
    </row>
    <row r="49" spans="1:3">
      <c r="A49" s="9"/>
      <c r="B49" s="9"/>
      <c r="C49" s="17">
        <f>IF(AND(ISNUMBER(A49),ISNUMBER(B49)),B49-A49,"")</f>
        <v/>
      </c>
    </row>
    <row r="50" spans="1:3">
      <c r="A50" s="9"/>
      <c r="B50" s="9"/>
      <c r="C50" s="17">
        <f>IF(AND(ISNUMBER(A50),ISNUMBER(B50)),B50-A50,"")</f>
        <v/>
      </c>
    </row>
    <row r="51" spans="1:3">
      <c r="A51" s="9"/>
      <c r="B51" s="9"/>
      <c r="C51" s="17">
        <f>IF(AND(ISNUMBER(A51),ISNUMBER(B51)),B51-A51,"")</f>
        <v/>
      </c>
    </row>
    <row r="52" spans="1:3">
      <c r="A52" s="9"/>
      <c r="B52" s="9"/>
      <c r="C52" s="17">
        <f>IF(AND(ISNUMBER(A52),ISNUMBER(B52)),B52-A52,"")</f>
        <v/>
      </c>
    </row>
    <row r="53" spans="1:3">
      <c r="A53" s="9"/>
      <c r="B53" s="9"/>
      <c r="C53" s="17">
        <f>IF(AND(ISNUMBER(A53),ISNUMBER(B53)),B53-A53,"")</f>
        <v/>
      </c>
    </row>
    <row r="54" spans="1:3">
      <c r="A54" s="9"/>
      <c r="B54" s="9"/>
      <c r="C54" s="17">
        <f>IF(AND(ISNUMBER(A54),ISNUMBER(B54)),B54-A54,"")</f>
        <v/>
      </c>
    </row>
    <row r="55" spans="1:3">
      <c r="A55" s="9"/>
      <c r="B55" s="9"/>
      <c r="C55" s="17">
        <f>IF(AND(ISNUMBER(A55),ISNUMBER(B55)),B55-A55,"")</f>
        <v/>
      </c>
    </row>
    <row r="56" spans="1:3">
      <c r="A56" s="9"/>
      <c r="B56" s="9"/>
      <c r="C56" s="17">
        <f>IF(AND(ISNUMBER(A56),ISNUMBER(B56)),B56-A56,"")</f>
        <v/>
      </c>
    </row>
    <row r="57" spans="1:3">
      <c r="A57" s="9"/>
      <c r="B57" s="9"/>
      <c r="C57" s="17">
        <f>IF(AND(ISNUMBER(A57),ISNUMBER(B57)),B57-A57,"")</f>
        <v/>
      </c>
    </row>
    <row r="58" spans="1:3">
      <c r="A58" s="9"/>
      <c r="B58" s="9"/>
      <c r="C58" s="17">
        <f>IF(AND(ISNUMBER(A58),ISNUMBER(B58)),B58-A58,"")</f>
        <v/>
      </c>
    </row>
    <row r="59" spans="1:3">
      <c r="A59" s="9"/>
      <c r="B59" s="9"/>
      <c r="C59" s="17">
        <f>IF(AND(ISNUMBER(A59),ISNUMBER(B59)),B59-A59,"")</f>
        <v/>
      </c>
    </row>
    <row r="60" spans="1:3">
      <c r="A60" s="9"/>
      <c r="B60" s="9"/>
      <c r="C60" s="17">
        <f>IF(AND(ISNUMBER(A60),ISNUMBER(B60)),B60-A60,"")</f>
        <v/>
      </c>
    </row>
    <row r="61" spans="1:3">
      <c r="A61" s="9"/>
      <c r="B61" s="9"/>
      <c r="C61" s="17">
        <f>IF(AND(ISNUMBER(A61),ISNUMBER(B61)),B61-A61,"")</f>
        <v/>
      </c>
    </row>
    <row r="62" spans="1:3">
      <c r="A62" s="9"/>
      <c r="B62" s="9"/>
      <c r="C62" s="17">
        <f>IF(AND(ISNUMBER(A62),ISNUMBER(B62)),B62-A62,"")</f>
        <v/>
      </c>
    </row>
    <row r="63" spans="1:3">
      <c r="A63" s="9"/>
      <c r="B63" s="9"/>
      <c r="C63" s="17">
        <f>IF(AND(ISNUMBER(A63),ISNUMBER(B63)),B63-A63,"")</f>
        <v/>
      </c>
    </row>
    <row r="64" spans="1:3">
      <c r="A64" s="9"/>
      <c r="B64" s="9"/>
      <c r="C64" s="17">
        <f>IF(AND(ISNUMBER(A64),ISNUMBER(B64)),B64-A64,"")</f>
        <v/>
      </c>
    </row>
    <row r="65" spans="1:3">
      <c r="A65" s="9"/>
      <c r="B65" s="9"/>
      <c r="C65" s="17">
        <f>IF(AND(ISNUMBER(A65),ISNUMBER(B65)),B65-A65,"")</f>
        <v/>
      </c>
    </row>
    <row r="66" spans="1:3">
      <c r="A66" s="9"/>
      <c r="B66" s="9"/>
      <c r="C66" s="17">
        <f>IF(AND(ISNUMBER(A66),ISNUMBER(B66)),B66-A66,"")</f>
        <v/>
      </c>
    </row>
    <row r="67" spans="1:3">
      <c r="A67" s="9"/>
      <c r="B67" s="9"/>
      <c r="C67" s="17">
        <f>IF(AND(ISNUMBER(A67),ISNUMBER(B67)),B67-A67,"")</f>
        <v/>
      </c>
    </row>
    <row r="68" spans="1:3">
      <c r="A68" s="9"/>
      <c r="B68" s="9"/>
      <c r="C68" s="17">
        <f>IF(AND(ISNUMBER(A68),ISNUMBER(B68)),B68-A68,"")</f>
        <v/>
      </c>
    </row>
    <row r="69" spans="1:3">
      <c r="A69" s="9"/>
      <c r="B69" s="9"/>
      <c r="C69" s="17">
        <f>IF(AND(ISNUMBER(A69),ISNUMBER(B69)),B69-A69,"")</f>
        <v/>
      </c>
    </row>
    <row r="70" spans="1:3">
      <c r="A70" s="9"/>
      <c r="B70" s="9"/>
      <c r="C70" s="17">
        <f>IF(AND(ISNUMBER(A70),ISNUMBER(B70)),B70-A70,"")</f>
        <v/>
      </c>
    </row>
    <row r="71" spans="1:3">
      <c r="A71" s="9"/>
      <c r="B71" s="9"/>
      <c r="C71" s="17">
        <f>IF(AND(ISNUMBER(A71),ISNUMBER(B71)),B71-A71,"")</f>
        <v/>
      </c>
    </row>
    <row r="72" spans="1:3">
      <c r="A72" s="9"/>
      <c r="B72" s="9"/>
      <c r="C72" s="17">
        <f>IF(AND(ISNUMBER(A72),ISNUMBER(B72)),B72-A72,"")</f>
        <v/>
      </c>
    </row>
    <row r="73" spans="1:3">
      <c r="A73" s="9"/>
      <c r="B73" s="9"/>
      <c r="C73" s="17">
        <f>IF(AND(ISNUMBER(A73),ISNUMBER(B73)),B73-A73,"")</f>
        <v/>
      </c>
    </row>
    <row r="74" spans="1:3">
      <c r="A74" s="9"/>
      <c r="B74" s="9"/>
      <c r="C74" s="17">
        <f>IF(AND(ISNUMBER(A74),ISNUMBER(B74)),B74-A74,"")</f>
        <v/>
      </c>
    </row>
    <row r="75" spans="1:3">
      <c r="A75" s="9"/>
      <c r="B75" s="9"/>
      <c r="C75" s="17">
        <f>IF(AND(ISNUMBER(A75),ISNUMBER(B75)),B75-A75,"")</f>
        <v/>
      </c>
    </row>
    <row r="76" spans="1:3">
      <c r="A76" s="9"/>
      <c r="B76" s="9"/>
      <c r="C76" s="17">
        <f>IF(AND(ISNUMBER(A76),ISNUMBER(B76)),B76-A76,"")</f>
        <v/>
      </c>
    </row>
    <row r="77" spans="1:3">
      <c r="A77" s="9"/>
      <c r="B77" s="9"/>
      <c r="C77" s="17">
        <f>IF(AND(ISNUMBER(A77),ISNUMBER(B77)),B77-A77,"")</f>
        <v/>
      </c>
    </row>
    <row r="78" spans="1:3">
      <c r="A78" s="9"/>
      <c r="B78" s="9"/>
      <c r="C78" s="17">
        <f>IF(AND(ISNUMBER(A78),ISNUMBER(B78)),B78-A78,"")</f>
        <v/>
      </c>
    </row>
    <row r="79" spans="1:3">
      <c r="A79" s="9"/>
      <c r="B79" s="9"/>
      <c r="C79" s="17">
        <f>IF(AND(ISNUMBER(A79),ISNUMBER(B79)),B79-A79,"")</f>
        <v/>
      </c>
    </row>
    <row r="80" spans="1:3">
      <c r="A80" s="9"/>
      <c r="B80" s="9"/>
      <c r="C80" s="17">
        <f>IF(AND(ISNUMBER(A80),ISNUMBER(B80)),B80-A80,"")</f>
        <v/>
      </c>
    </row>
    <row r="81" spans="1:3">
      <c r="A81" s="9"/>
      <c r="B81" s="9"/>
      <c r="C81" s="17">
        <f>IF(AND(ISNUMBER(A81),ISNUMBER(B81)),B81-A81,"")</f>
        <v/>
      </c>
    </row>
    <row r="82" spans="1:3">
      <c r="A82" s="9"/>
      <c r="B82" s="9"/>
      <c r="C82" s="17">
        <f>IF(AND(ISNUMBER(A82),ISNUMBER(B82)),B82-A82,"")</f>
        <v/>
      </c>
    </row>
    <row r="83" spans="1:3">
      <c r="A83" s="9"/>
      <c r="B83" s="9"/>
      <c r="C83" s="17">
        <f>IF(AND(ISNUMBER(A83),ISNUMBER(B83)),B83-A83,"")</f>
        <v/>
      </c>
    </row>
    <row r="84" spans="1:3">
      <c r="A84" s="9"/>
      <c r="B84" s="9"/>
      <c r="C84" s="17">
        <f>IF(AND(ISNUMBER(A84),ISNUMBER(B84)),B84-A84,"")</f>
        <v/>
      </c>
    </row>
    <row r="85" spans="1:3">
      <c r="A85" s="9"/>
      <c r="B85" s="9"/>
      <c r="C85" s="17">
        <f>IF(AND(ISNUMBER(A85),ISNUMBER(B85)),B85-A85,"")</f>
        <v/>
      </c>
    </row>
    <row r="86" spans="1:3">
      <c r="A86" s="9"/>
      <c r="B86" s="9"/>
      <c r="C86" s="17">
        <f>IF(AND(ISNUMBER(A86),ISNUMBER(B86)),B86-A86,"")</f>
        <v/>
      </c>
    </row>
    <row r="87" spans="1:3">
      <c r="A87" s="9"/>
      <c r="B87" s="9"/>
      <c r="C87" s="17">
        <f>IF(AND(ISNUMBER(A87),ISNUMBER(B87)),B87-A87,"")</f>
        <v/>
      </c>
    </row>
    <row r="88" spans="1:3">
      <c r="A88" s="9"/>
      <c r="B88" s="9"/>
      <c r="C88" s="17">
        <f>IF(AND(ISNUMBER(A88),ISNUMBER(B88)),B88-A88,"")</f>
        <v/>
      </c>
    </row>
    <row r="89" spans="1:3">
      <c r="A89" s="9"/>
      <c r="B89" s="9"/>
      <c r="C89" s="17">
        <f>IF(AND(ISNUMBER(A89),ISNUMBER(B89)),B89-A89,"")</f>
        <v/>
      </c>
    </row>
    <row r="90" spans="1:3">
      <c r="A90" s="9"/>
      <c r="B90" s="9"/>
      <c r="C90" s="17">
        <f>IF(AND(ISNUMBER(A90),ISNUMBER(B90)),B90-A90,"")</f>
        <v/>
      </c>
    </row>
    <row r="91" spans="1:3">
      <c r="A91" s="9"/>
      <c r="B91" s="9"/>
      <c r="C91" s="17">
        <f>IF(AND(ISNUMBER(A91),ISNUMBER(B91)),B91-A91,"")</f>
        <v/>
      </c>
    </row>
    <row r="92" spans="1:3">
      <c r="A92" s="9"/>
      <c r="B92" s="9"/>
      <c r="C92" s="17">
        <f>IF(AND(ISNUMBER(A92),ISNUMBER(B92)),B92-A92,"")</f>
        <v/>
      </c>
    </row>
    <row r="93" spans="1:3">
      <c r="A93" s="9"/>
      <c r="B93" s="9"/>
      <c r="C93" s="17">
        <f>IF(AND(ISNUMBER(A93),ISNUMBER(B93)),B93-A93,"")</f>
        <v/>
      </c>
    </row>
    <row r="94" spans="1:3">
      <c r="A94" s="9"/>
      <c r="B94" s="9"/>
      <c r="C94" s="17">
        <f>IF(AND(ISNUMBER(A94),ISNUMBER(B94)),B94-A94,"")</f>
        <v/>
      </c>
    </row>
    <row r="95" spans="1:3">
      <c r="A95" s="9"/>
      <c r="B95" s="9"/>
      <c r="C95" s="17">
        <f>IF(AND(ISNUMBER(A95),ISNUMBER(B95)),B95-A95,"")</f>
        <v/>
      </c>
    </row>
    <row r="96" spans="1:3">
      <c r="A96" s="9"/>
      <c r="B96" s="9"/>
      <c r="C96" s="17">
        <f>IF(AND(ISNUMBER(A96),ISNUMBER(B96)),B96-A96,"")</f>
        <v/>
      </c>
    </row>
    <row r="97" spans="1:3">
      <c r="A97" s="9"/>
      <c r="B97" s="9"/>
      <c r="C97" s="17">
        <f>IF(AND(ISNUMBER(A97),ISNUMBER(B97)),B97-A97,"")</f>
        <v/>
      </c>
    </row>
    <row r="98" spans="1:3">
      <c r="A98" s="9"/>
      <c r="B98" s="9"/>
      <c r="C98" s="17">
        <f>IF(AND(ISNUMBER(A98),ISNUMBER(B98)),B98-A98,"")</f>
        <v/>
      </c>
    </row>
    <row r="99" spans="1:3">
      <c r="A99" s="9"/>
      <c r="B99" s="9"/>
      <c r="C99" s="17">
        <f>IF(AND(ISNUMBER(A99),ISNUMBER(B99)),B99-A99,"")</f>
        <v/>
      </c>
    </row>
    <row r="100" spans="1:3">
      <c r="A100" s="9"/>
      <c r="B100" s="9"/>
      <c r="C100" s="17">
        <f>IF(AND(ISNUMBER(A100),ISNUMBER(B100)),B100-A100,"")</f>
        <v/>
      </c>
    </row>
    <row r="101" spans="1:3">
      <c r="A101" s="9"/>
      <c r="B101" s="9"/>
      <c r="C101" s="17">
        <f>IF(AND(ISNUMBER(A101),ISNUMBER(B101)),B101-A101,"")</f>
        <v/>
      </c>
    </row>
    <row r="102" spans="1:3">
      <c r="A102" s="9"/>
      <c r="B102" s="9"/>
      <c r="C102" s="17">
        <f>IF(AND(ISNUMBER(A102),ISNUMBER(B102)),B102-A102,"")</f>
        <v/>
      </c>
    </row>
    <row r="103" spans="1:3">
      <c r="A103" s="9"/>
      <c r="B103" s="9"/>
      <c r="C103" s="17">
        <f>IF(AND(ISNUMBER(A103),ISNUMBER(B103)),B103-A103,"")</f>
        <v/>
      </c>
    </row>
    <row r="104" spans="1:3">
      <c r="A104" s="9"/>
      <c r="B104" s="9"/>
      <c r="C104" s="17">
        <f>IF(AND(ISNUMBER(A104),ISNUMBER(B104)),B104-A104,"")</f>
        <v/>
      </c>
    </row>
    <row r="105" spans="1:3">
      <c r="A105" s="9"/>
      <c r="B105" s="9"/>
      <c r="C105" s="17">
        <f>IF(AND(ISNUMBER(A105),ISNUMBER(B105)),B105-A105,"")</f>
        <v/>
      </c>
    </row>
    <row r="106" spans="1:3">
      <c r="A106" s="9"/>
      <c r="B106" s="9"/>
      <c r="C106" s="17">
        <f>IF(AND(ISNUMBER(A106),ISNUMBER(B106)),B106-A106,"")</f>
        <v/>
      </c>
    </row>
    <row r="107" spans="1:3">
      <c r="A107" s="9"/>
      <c r="B107" s="9"/>
      <c r="C107" s="17">
        <f>IF(AND(ISNUMBER(A107),ISNUMBER(B107)),B107-A107,"")</f>
        <v/>
      </c>
    </row>
    <row r="108" spans="1:3">
      <c r="A108" s="9"/>
      <c r="B108" s="9"/>
      <c r="C108" s="17">
        <f>IF(AND(ISNUMBER(A108),ISNUMBER(B108)),B108-A108,"")</f>
        <v/>
      </c>
    </row>
    <row r="109" spans="1:3">
      <c r="A109" s="9"/>
      <c r="B109" s="9"/>
      <c r="C109" s="17">
        <f>IF(AND(ISNUMBER(A109),ISNUMBER(B109)),B109-A109,"")</f>
        <v/>
      </c>
    </row>
    <row r="110" spans="1:3">
      <c r="A110" s="9"/>
      <c r="B110" s="9"/>
      <c r="C110" s="17">
        <f>IF(AND(ISNUMBER(A110),ISNUMBER(B110)),B110-A110,"")</f>
        <v/>
      </c>
    </row>
    <row r="111" spans="1:3">
      <c r="A111" s="9"/>
      <c r="B111" s="9"/>
      <c r="C111" s="17">
        <f>IF(AND(ISNUMBER(A111),ISNUMBER(B111)),B111-A111,"")</f>
        <v/>
      </c>
    </row>
    <row r="112" spans="1:3">
      <c r="A112" s="9"/>
      <c r="B112" s="9"/>
      <c r="C112" s="17">
        <f>IF(AND(ISNUMBER(A112),ISNUMBER(B112)),B112-A112,"")</f>
        <v/>
      </c>
    </row>
    <row r="113" spans="1:3">
      <c r="A113" s="9"/>
      <c r="B113" s="9"/>
      <c r="C113" s="17">
        <f>IF(AND(ISNUMBER(A113),ISNUMBER(B113)),B113-A113,"")</f>
        <v/>
      </c>
    </row>
    <row r="114" spans="1:3">
      <c r="A114" s="9"/>
      <c r="B114" s="9"/>
      <c r="C114" s="17">
        <f>IF(AND(ISNUMBER(A114),ISNUMBER(B114)),B114-A114,"")</f>
        <v/>
      </c>
    </row>
    <row r="115" spans="1:3">
      <c r="A115" s="9"/>
      <c r="B115" s="9"/>
      <c r="C115" s="17">
        <f>IF(AND(ISNUMBER(A115),ISNUMBER(B115)),B115-A115,"")</f>
        <v/>
      </c>
    </row>
    <row r="116" spans="1:3">
      <c r="A116" s="9"/>
      <c r="B116" s="9"/>
      <c r="C116" s="17">
        <f>IF(AND(ISNUMBER(A116),ISNUMBER(B116)),B116-A116,"")</f>
        <v/>
      </c>
    </row>
    <row r="117" spans="1:3">
      <c r="A117" s="9"/>
      <c r="B117" s="9"/>
      <c r="C117" s="17">
        <f>IF(AND(ISNUMBER(A117),ISNUMBER(B117)),B117-A117,"")</f>
        <v/>
      </c>
    </row>
    <row r="118" spans="1:3">
      <c r="A118" s="9"/>
      <c r="B118" s="9"/>
      <c r="C118" s="17">
        <f>IF(AND(ISNUMBER(A118),ISNUMBER(B118)),B118-A118,"")</f>
        <v/>
      </c>
    </row>
    <row r="119" spans="1:3">
      <c r="A119" s="9"/>
      <c r="B119" s="9"/>
      <c r="C119" s="17">
        <f>IF(AND(ISNUMBER(A119),ISNUMBER(B119)),B119-A119,"")</f>
        <v/>
      </c>
    </row>
    <row r="120" spans="1:3">
      <c r="A120" s="9"/>
      <c r="B120" s="9"/>
      <c r="C120" s="17">
        <f>IF(AND(ISNUMBER(A120),ISNUMBER(B120)),B120-A120,"")</f>
        <v/>
      </c>
    </row>
    <row r="121" spans="1:3">
      <c r="A121" s="9"/>
      <c r="B121" s="9"/>
      <c r="C121" s="17">
        <f>IF(AND(ISNUMBER(A121),ISNUMBER(B121)),B121-A121,"")</f>
        <v/>
      </c>
    </row>
    <row r="122" spans="1:3">
      <c r="A122" s="9"/>
      <c r="B122" s="9"/>
      <c r="C122" s="17">
        <f>IF(AND(ISNUMBER(A122),ISNUMBER(B122)),B122-A122,"")</f>
        <v/>
      </c>
    </row>
    <row r="123" spans="1:3">
      <c r="A123" s="9"/>
      <c r="B123" s="9"/>
      <c r="C123" s="17">
        <f>IF(AND(ISNUMBER(A123),ISNUMBER(B123)),B123-A123,"")</f>
        <v/>
      </c>
    </row>
    <row r="124" spans="1:3">
      <c r="A124" s="9"/>
      <c r="B124" s="9"/>
      <c r="C124" s="17">
        <f>IF(AND(ISNUMBER(A124),ISNUMBER(B124)),B124-A124,"")</f>
        <v/>
      </c>
    </row>
    <row r="125" spans="1:3">
      <c r="A125" s="9"/>
      <c r="B125" s="9"/>
      <c r="C125" s="17">
        <f>IF(AND(ISNUMBER(A125),ISNUMBER(B125)),B125-A125,"")</f>
        <v/>
      </c>
    </row>
    <row r="126" spans="1:3">
      <c r="A126" s="9"/>
      <c r="B126" s="9"/>
      <c r="C126" s="17">
        <f>IF(AND(ISNUMBER(A126),ISNUMBER(B126)),B126-A126,"")</f>
        <v/>
      </c>
    </row>
    <row r="127" spans="1:3">
      <c r="A127" s="9"/>
      <c r="B127" s="9"/>
      <c r="C127" s="17">
        <f>IF(AND(ISNUMBER(A127),ISNUMBER(B127)),B127-A127,"")</f>
        <v/>
      </c>
    </row>
    <row r="128" spans="1:3">
      <c r="A128" s="9"/>
      <c r="B128" s="9"/>
      <c r="C128" s="17">
        <f>IF(AND(ISNUMBER(A128),ISNUMBER(B128)),B128-A128,"")</f>
        <v/>
      </c>
    </row>
    <row r="129" spans="1:3">
      <c r="A129" s="9"/>
      <c r="B129" s="9"/>
      <c r="C129" s="17">
        <f>IF(AND(ISNUMBER(A129),ISNUMBER(B129)),B129-A129,"")</f>
        <v/>
      </c>
    </row>
    <row r="130" spans="1:3">
      <c r="A130" s="9"/>
      <c r="B130" s="9"/>
      <c r="C130" s="17">
        <f>IF(AND(ISNUMBER(A130),ISNUMBER(B130)),B130-A130,"")</f>
        <v/>
      </c>
    </row>
    <row r="131" spans="1:3">
      <c r="A131" s="9"/>
      <c r="B131" s="9"/>
      <c r="C131" s="17">
        <f>IF(AND(ISNUMBER(A131),ISNUMBER(B131)),B131-A131,"")</f>
        <v/>
      </c>
    </row>
    <row r="132" spans="1:3">
      <c r="A132" s="9"/>
      <c r="B132" s="9"/>
      <c r="C132" s="17">
        <f>IF(AND(ISNUMBER(A132),ISNUMBER(B132)),B132-A132,"")</f>
        <v/>
      </c>
    </row>
    <row r="133" spans="1:3">
      <c r="A133" s="9"/>
      <c r="B133" s="9"/>
      <c r="C133" s="17">
        <f>IF(AND(ISNUMBER(A133),ISNUMBER(B133)),B133-A133,"")</f>
        <v/>
      </c>
    </row>
    <row r="134" spans="1:3">
      <c r="A134" s="9"/>
      <c r="B134" s="9"/>
      <c r="C134" s="17">
        <f>IF(AND(ISNUMBER(A134),ISNUMBER(B134)),B134-A134,"")</f>
        <v/>
      </c>
    </row>
    <row r="135" spans="1:3">
      <c r="A135" s="9"/>
      <c r="B135" s="9"/>
      <c r="C135" s="17">
        <f>IF(AND(ISNUMBER(A135),ISNUMBER(B135)),B135-A135,"")</f>
        <v/>
      </c>
    </row>
    <row r="136" spans="1:3">
      <c r="A136" s="9"/>
      <c r="B136" s="9"/>
      <c r="C136" s="17">
        <f>IF(AND(ISNUMBER(A136),ISNUMBER(B136)),B136-A136,"")</f>
        <v/>
      </c>
    </row>
    <row r="137" spans="1:3">
      <c r="A137" s="9"/>
      <c r="B137" s="9"/>
      <c r="C137" s="17">
        <f>IF(AND(ISNUMBER(A137),ISNUMBER(B137)),B137-A137,"")</f>
        <v/>
      </c>
    </row>
    <row r="138" spans="1:3">
      <c r="A138" s="9"/>
      <c r="B138" s="9"/>
      <c r="C138" s="17">
        <f>IF(AND(ISNUMBER(A138),ISNUMBER(B138)),B138-A138,"")</f>
        <v/>
      </c>
    </row>
    <row r="139" spans="1:3">
      <c r="A139" s="9"/>
      <c r="B139" s="9"/>
      <c r="C139" s="17">
        <f>IF(AND(ISNUMBER(A139),ISNUMBER(B139)),B139-A139,"")</f>
        <v/>
      </c>
    </row>
    <row r="140" spans="1:3">
      <c r="A140" s="9"/>
      <c r="B140" s="9"/>
      <c r="C140" s="17">
        <f>IF(AND(ISNUMBER(A140),ISNUMBER(B140)),B140-A140,"")</f>
        <v/>
      </c>
    </row>
    <row r="141" spans="1:3">
      <c r="A141" s="9"/>
      <c r="B141" s="9"/>
      <c r="C141" s="17">
        <f>IF(AND(ISNUMBER(A141),ISNUMBER(B141)),B141-A141,"")</f>
        <v/>
      </c>
    </row>
    <row r="142" spans="1:3">
      <c r="A142" s="9"/>
      <c r="B142" s="9"/>
      <c r="C142" s="17">
        <f>IF(AND(ISNUMBER(A142),ISNUMBER(B142)),B142-A142,"")</f>
        <v/>
      </c>
    </row>
    <row r="143" spans="1:3">
      <c r="A143" s="9"/>
      <c r="B143" s="9"/>
      <c r="C143" s="17">
        <f>IF(AND(ISNUMBER(A143),ISNUMBER(B143)),B143-A143,"")</f>
        <v/>
      </c>
    </row>
    <row r="144" spans="1:3">
      <c r="A144" s="9"/>
      <c r="B144" s="9"/>
      <c r="C144" s="17">
        <f>IF(AND(ISNUMBER(A144),ISNUMBER(B144)),B144-A144,"")</f>
        <v/>
      </c>
    </row>
    <row r="145" spans="1:3">
      <c r="A145" s="9"/>
      <c r="B145" s="9"/>
      <c r="C145" s="17">
        <f>IF(AND(ISNUMBER(A145),ISNUMBER(B145)),B145-A145,"")</f>
        <v/>
      </c>
    </row>
    <row r="146" spans="1:3">
      <c r="A146" s="9"/>
      <c r="B146" s="9"/>
      <c r="C146" s="17">
        <f>IF(AND(ISNUMBER(A146),ISNUMBER(B146)),B146-A146,"")</f>
        <v/>
      </c>
    </row>
    <row r="147" spans="1:3">
      <c r="A147" s="9"/>
      <c r="B147" s="9"/>
      <c r="C147" s="17">
        <f>IF(AND(ISNUMBER(A147),ISNUMBER(B147)),B147-A147,"")</f>
        <v/>
      </c>
    </row>
    <row r="148" spans="1:3">
      <c r="A148" s="9"/>
      <c r="B148" s="9"/>
      <c r="C148" s="17">
        <f>IF(AND(ISNUMBER(A148),ISNUMBER(B148)),B148-A148,"")</f>
        <v/>
      </c>
    </row>
    <row r="149" spans="1:3">
      <c r="A149" s="9"/>
      <c r="B149" s="9"/>
      <c r="C149" s="17">
        <f>IF(AND(ISNUMBER(A149),ISNUMBER(B149)),B149-A149,"")</f>
        <v/>
      </c>
    </row>
    <row r="150" spans="1:3">
      <c r="A150" s="9"/>
      <c r="B150" s="9"/>
      <c r="C150" s="17">
        <f>IF(AND(ISNUMBER(A150),ISNUMBER(B150)),B150-A150,"")</f>
        <v/>
      </c>
    </row>
    <row r="151" spans="1:3">
      <c r="A151" s="9"/>
      <c r="B151" s="9"/>
      <c r="C151" s="17">
        <f>IF(AND(ISNUMBER(A151),ISNUMBER(B151)),B151-A151,"")</f>
        <v/>
      </c>
    </row>
    <row r="152" spans="1:3">
      <c r="A152" s="9"/>
      <c r="B152" s="9"/>
      <c r="C152" s="17">
        <f>IF(AND(ISNUMBER(A152),ISNUMBER(B152)),B152-A152,"")</f>
        <v/>
      </c>
    </row>
    <row r="153" spans="1:3">
      <c r="A153" s="9"/>
      <c r="B153" s="9"/>
      <c r="C153" s="17">
        <f>IF(AND(ISNUMBER(A153),ISNUMBER(B153)),B153-A153,"")</f>
        <v/>
      </c>
    </row>
    <row r="154" spans="1:3">
      <c r="A154" s="9"/>
      <c r="B154" s="9"/>
      <c r="C154" s="17">
        <f>IF(AND(ISNUMBER(A154),ISNUMBER(B154)),B154-A154,"")</f>
        <v/>
      </c>
    </row>
    <row r="155" spans="1:3">
      <c r="A155" s="9"/>
      <c r="B155" s="9"/>
      <c r="C155" s="17">
        <f>IF(AND(ISNUMBER(A155),ISNUMBER(B155)),B155-A155,"")</f>
        <v/>
      </c>
    </row>
    <row r="156" spans="1:3">
      <c r="A156" s="9"/>
      <c r="B156" s="9"/>
      <c r="C156" s="17">
        <f>IF(AND(ISNUMBER(A156),ISNUMBER(B156)),B156-A156,"")</f>
        <v/>
      </c>
    </row>
    <row r="157" spans="1:3">
      <c r="A157" s="9"/>
      <c r="B157" s="9"/>
      <c r="C157" s="17">
        <f>IF(AND(ISNUMBER(A157),ISNUMBER(B157)),B157-A157,"")</f>
        <v/>
      </c>
    </row>
    <row r="158" spans="1:3">
      <c r="A158" s="9"/>
      <c r="B158" s="9"/>
      <c r="C158" s="17">
        <f>IF(AND(ISNUMBER(A158),ISNUMBER(B158)),B158-A158,"")</f>
        <v/>
      </c>
    </row>
    <row r="159" spans="1:3">
      <c r="A159" s="9"/>
      <c r="B159" s="9"/>
      <c r="C159" s="17">
        <f>IF(AND(ISNUMBER(A159),ISNUMBER(B159)),B159-A159,"")</f>
        <v/>
      </c>
    </row>
    <row r="160" spans="1:3">
      <c r="A160" s="9"/>
      <c r="B160" s="9"/>
      <c r="C160" s="17">
        <f>IF(AND(ISNUMBER(A160),ISNUMBER(B160)),B160-A160,"")</f>
        <v/>
      </c>
    </row>
    <row r="161" spans="1:3">
      <c r="A161" s="9"/>
      <c r="B161" s="9"/>
      <c r="C161" s="17">
        <f>IF(AND(ISNUMBER(A161),ISNUMBER(B161)),B161-A161,"")</f>
        <v/>
      </c>
    </row>
    <row r="162" spans="1:3">
      <c r="A162" s="9"/>
      <c r="B162" s="9"/>
      <c r="C162" s="17">
        <f>IF(AND(ISNUMBER(A162),ISNUMBER(B162)),B162-A162,"")</f>
        <v/>
      </c>
    </row>
    <row r="163" spans="1:3">
      <c r="A163" s="9"/>
      <c r="B163" s="9"/>
      <c r="C163" s="17">
        <f>IF(AND(ISNUMBER(A163),ISNUMBER(B163)),B163-A163,"")</f>
        <v/>
      </c>
    </row>
    <row r="164" spans="1:3">
      <c r="A164" s="9"/>
      <c r="B164" s="9"/>
      <c r="C164" s="17">
        <f>IF(AND(ISNUMBER(A164),ISNUMBER(B164)),B164-A164,"")</f>
        <v/>
      </c>
    </row>
    <row r="165" spans="1:3">
      <c r="A165" s="9"/>
      <c r="B165" s="9"/>
      <c r="C165" s="17">
        <f>IF(AND(ISNUMBER(A165),ISNUMBER(B165)),B165-A165,"")</f>
        <v/>
      </c>
    </row>
    <row r="166" spans="1:3">
      <c r="A166" s="9"/>
      <c r="B166" s="9"/>
      <c r="C166" s="17">
        <f>IF(AND(ISNUMBER(A166),ISNUMBER(B166)),B166-A166,"")</f>
        <v/>
      </c>
    </row>
    <row r="167" spans="1:3">
      <c r="A167" s="9"/>
      <c r="B167" s="9"/>
      <c r="C167" s="17">
        <f>IF(AND(ISNUMBER(A167),ISNUMBER(B167)),B167-A167,"")</f>
        <v/>
      </c>
    </row>
    <row r="168" spans="1:3">
      <c r="A168" s="9"/>
      <c r="B168" s="9"/>
      <c r="C168" s="17">
        <f>IF(AND(ISNUMBER(A168),ISNUMBER(B168)),B168-A168,"")</f>
        <v/>
      </c>
    </row>
    <row r="169" spans="1:3">
      <c r="A169" s="9"/>
      <c r="B169" s="9"/>
      <c r="C169" s="17">
        <f>IF(AND(ISNUMBER(A169),ISNUMBER(B169)),B169-A169,"")</f>
        <v/>
      </c>
    </row>
    <row r="170" spans="1:3">
      <c r="A170" s="9"/>
      <c r="B170" s="9"/>
      <c r="C170" s="17">
        <f>IF(AND(ISNUMBER(A170),ISNUMBER(B170)),B170-A170,"")</f>
        <v/>
      </c>
    </row>
    <row r="171" spans="1:3">
      <c r="A171" s="9"/>
      <c r="B171" s="9"/>
      <c r="C171" s="17">
        <f>IF(AND(ISNUMBER(A171),ISNUMBER(B171)),B171-A171,"")</f>
        <v/>
      </c>
    </row>
    <row r="172" spans="1:3">
      <c r="A172" s="9"/>
      <c r="B172" s="9"/>
      <c r="C172" s="17">
        <f>IF(AND(ISNUMBER(A172),ISNUMBER(B172)),B172-A172,"")</f>
        <v/>
      </c>
    </row>
    <row r="173" spans="1:3">
      <c r="A173" s="9"/>
      <c r="B173" s="9"/>
      <c r="C173" s="17">
        <f>IF(AND(ISNUMBER(A173),ISNUMBER(B173)),B173-A173,"")</f>
        <v/>
      </c>
    </row>
    <row r="174" spans="1:3">
      <c r="A174" s="9"/>
      <c r="B174" s="9"/>
      <c r="C174" s="17">
        <f>IF(AND(ISNUMBER(A174),ISNUMBER(B174)),B174-A174,"")</f>
        <v/>
      </c>
    </row>
    <row r="175" spans="1:3">
      <c r="A175" s="9"/>
      <c r="B175" s="9"/>
      <c r="C175" s="17">
        <f>IF(AND(ISNUMBER(A175),ISNUMBER(B175)),B175-A175,"")</f>
        <v/>
      </c>
    </row>
    <row r="176" spans="1:3">
      <c r="A176" s="9"/>
      <c r="B176" s="9"/>
      <c r="C176" s="17">
        <f>IF(AND(ISNUMBER(A176),ISNUMBER(B176)),B176-A176,"")</f>
        <v/>
      </c>
    </row>
    <row r="177" spans="1:3">
      <c r="A177" s="9"/>
      <c r="B177" s="9"/>
      <c r="C177" s="17">
        <f>IF(AND(ISNUMBER(A177),ISNUMBER(B177)),B177-A177,"")</f>
        <v/>
      </c>
    </row>
    <row r="178" spans="1:3">
      <c r="A178" s="9"/>
      <c r="B178" s="9"/>
      <c r="C178" s="17">
        <f>IF(AND(ISNUMBER(A178),ISNUMBER(B178)),B178-A178,"")</f>
        <v/>
      </c>
    </row>
    <row r="179" spans="1:3">
      <c r="A179" s="9"/>
      <c r="B179" s="9"/>
      <c r="C179" s="17">
        <f>IF(AND(ISNUMBER(A179),ISNUMBER(B179)),B179-A179,"")</f>
        <v/>
      </c>
    </row>
    <row r="180" spans="1:3">
      <c r="A180" s="9"/>
      <c r="B180" s="9"/>
      <c r="C180" s="17">
        <f>IF(AND(ISNUMBER(A180),ISNUMBER(B180)),B180-A180,"")</f>
        <v/>
      </c>
    </row>
    <row r="181" spans="1:3">
      <c r="A181" s="9"/>
      <c r="B181" s="9"/>
      <c r="C181" s="17">
        <f>IF(AND(ISNUMBER(A181),ISNUMBER(B181)),B181-A181,"")</f>
        <v/>
      </c>
    </row>
    <row r="182" spans="1:3">
      <c r="A182" s="9"/>
      <c r="B182" s="9"/>
      <c r="C182" s="17">
        <f>IF(AND(ISNUMBER(A182),ISNUMBER(B182)),B182-A182,"")</f>
        <v/>
      </c>
    </row>
    <row r="183" spans="1:3">
      <c r="A183" s="9"/>
      <c r="B183" s="9"/>
      <c r="C183" s="17">
        <f>IF(AND(ISNUMBER(A183),ISNUMBER(B183)),B183-A183,"")</f>
        <v/>
      </c>
    </row>
    <row r="184" spans="1:3">
      <c r="A184" s="9"/>
      <c r="B184" s="9"/>
      <c r="C184" s="17">
        <f>IF(AND(ISNUMBER(A184),ISNUMBER(B184)),B184-A184,"")</f>
        <v/>
      </c>
    </row>
    <row r="185" spans="1:3">
      <c r="A185" s="9"/>
      <c r="B185" s="9"/>
      <c r="C185" s="17">
        <f>IF(AND(ISNUMBER(A185),ISNUMBER(B185)),B185-A185,"")</f>
        <v/>
      </c>
    </row>
    <row r="186" spans="1:3">
      <c r="A186" s="9"/>
      <c r="B186" s="9"/>
      <c r="C186" s="17">
        <f>IF(AND(ISNUMBER(A186),ISNUMBER(B186)),B186-A186,"")</f>
        <v/>
      </c>
    </row>
    <row r="187" spans="1:3">
      <c r="A187" s="9"/>
      <c r="B187" s="9"/>
      <c r="C187" s="17">
        <f>IF(AND(ISNUMBER(A187),ISNUMBER(B187)),B187-A187,"")</f>
        <v/>
      </c>
    </row>
    <row r="188" spans="1:3">
      <c r="A188" s="9"/>
      <c r="B188" s="9"/>
      <c r="C188" s="17">
        <f>IF(AND(ISNUMBER(A188),ISNUMBER(B188)),B188-A188,"")</f>
        <v/>
      </c>
    </row>
    <row r="189" spans="1:3">
      <c r="A189" s="9"/>
      <c r="B189" s="9"/>
      <c r="C189" s="17">
        <f>IF(AND(ISNUMBER(A189),ISNUMBER(B189)),B189-A189,"")</f>
        <v/>
      </c>
    </row>
    <row r="190" spans="1:3">
      <c r="A190" s="9"/>
      <c r="B190" s="9"/>
      <c r="C190" s="17">
        <f>IF(AND(ISNUMBER(A190),ISNUMBER(B190)),B190-A190,"")</f>
        <v/>
      </c>
    </row>
    <row r="191" spans="1:3">
      <c r="A191" s="9"/>
      <c r="B191" s="9"/>
      <c r="C191" s="17">
        <f>IF(AND(ISNUMBER(A191),ISNUMBER(B191)),B191-A191,"")</f>
        <v/>
      </c>
    </row>
    <row r="192" spans="1:3">
      <c r="A192" s="9"/>
      <c r="B192" s="9"/>
      <c r="C192" s="17">
        <f>IF(AND(ISNUMBER(A192),ISNUMBER(B192)),B192-A192,"")</f>
        <v/>
      </c>
    </row>
    <row r="193" spans="1:3">
      <c r="A193" s="9"/>
      <c r="B193" s="9"/>
      <c r="C193" s="17">
        <f>IF(AND(ISNUMBER(A193),ISNUMBER(B193)),B193-A193,"")</f>
        <v/>
      </c>
    </row>
    <row r="194" spans="1:3">
      <c r="A194" s="9"/>
      <c r="B194" s="9"/>
      <c r="C194" s="17">
        <f>IF(AND(ISNUMBER(A194),ISNUMBER(B194)),B194-A194,"")</f>
        <v/>
      </c>
    </row>
    <row r="195" spans="1:3">
      <c r="A195" s="9"/>
      <c r="B195" s="9"/>
      <c r="C195" s="17">
        <f>IF(AND(ISNUMBER(A195),ISNUMBER(B195)),B195-A195,"")</f>
        <v/>
      </c>
    </row>
    <row r="196" spans="1:3">
      <c r="A196" s="9"/>
      <c r="B196" s="9"/>
      <c r="C196" s="17">
        <f>IF(AND(ISNUMBER(A196),ISNUMBER(B196)),B196-A196,"")</f>
        <v/>
      </c>
    </row>
    <row r="197" spans="1:3">
      <c r="A197" s="9"/>
      <c r="B197" s="9"/>
      <c r="C197" s="17">
        <f>IF(AND(ISNUMBER(A197),ISNUMBER(B197)),B197-A197,"")</f>
        <v/>
      </c>
    </row>
    <row r="198" spans="1:3">
      <c r="A198" s="9"/>
      <c r="B198" s="9"/>
      <c r="C198" s="17">
        <f>IF(AND(ISNUMBER(A198),ISNUMBER(B198)),B198-A198,"")</f>
        <v/>
      </c>
    </row>
    <row r="199" spans="1:3">
      <c r="A199" s="9"/>
      <c r="B199" s="9"/>
      <c r="C199" s="17">
        <f>IF(AND(ISNUMBER(A199),ISNUMBER(B199)),B199-A199,"")</f>
        <v/>
      </c>
    </row>
    <row r="200" spans="1:3">
      <c r="A200" s="9"/>
      <c r="B200" s="9"/>
      <c r="C200" s="17">
        <f>IF(AND(ISNUMBER(A200),ISNUMBER(B200)),B200-A200,"")</f>
        <v/>
      </c>
    </row>
    <row r="201" spans="1:3">
      <c r="A201" s="9"/>
      <c r="B201" s="9"/>
      <c r="C201" s="17">
        <f>IF(AND(ISNUMBER(A201),ISNUMBER(B201)),B201-A201,"")</f>
        <v/>
      </c>
    </row>
    <row r="202" spans="1:3">
      <c r="A202" s="9"/>
      <c r="B202" s="9"/>
      <c r="C202" s="17">
        <f>IF(AND(ISNUMBER(A202),ISNUMBER(B202)),B202-A202,"")</f>
        <v/>
      </c>
    </row>
    <row r="203" spans="1:3">
      <c r="A203" s="9"/>
      <c r="B203" s="9"/>
      <c r="C203" s="17">
        <f>IF(AND(ISNUMBER(A203),ISNUMBER(B203)),B203-A203,"")</f>
        <v/>
      </c>
    </row>
    <row r="204" spans="1:3">
      <c r="A204" s="9"/>
      <c r="B204" s="9"/>
      <c r="C204" s="17">
        <f>IF(AND(ISNUMBER(A204),ISNUMBER(B204)),B204-A204,"")</f>
        <v/>
      </c>
    </row>
    <row r="205" spans="1:3">
      <c r="A205" s="9"/>
      <c r="B205" s="9"/>
      <c r="C205" s="17">
        <f>IF(AND(ISNUMBER(A205),ISNUMBER(B205)),B205-A205,"")</f>
        <v/>
      </c>
    </row>
    <row r="206" spans="1:3">
      <c r="A206" s="9"/>
      <c r="B206" s="9"/>
      <c r="C206" s="17">
        <f>IF(AND(ISNUMBER(A206),ISNUMBER(B206)),B206-A206,"")</f>
        <v/>
      </c>
    </row>
    <row r="207" spans="1:3">
      <c r="A207" s="9"/>
      <c r="B207" s="9"/>
      <c r="C207" s="17">
        <f>IF(AND(ISNUMBER(A207),ISNUMBER(B207)),B207-A207,"")</f>
        <v/>
      </c>
    </row>
    <row r="208" spans="1:3">
      <c r="A208" s="9"/>
      <c r="B208" s="9"/>
      <c r="C208" s="17">
        <f>IF(AND(ISNUMBER(A208),ISNUMBER(B208)),B208-A208,"")</f>
        <v/>
      </c>
    </row>
    <row r="209" spans="1:3">
      <c r="A209" s="9"/>
      <c r="B209" s="9"/>
      <c r="C209" s="17">
        <f>IF(AND(ISNUMBER(A209),ISNUMBER(B209)),B209-A209,"")</f>
        <v/>
      </c>
    </row>
    <row r="210" spans="1:3">
      <c r="A210" s="9"/>
      <c r="B210" s="9"/>
      <c r="C210" s="17">
        <f>IF(AND(ISNUMBER(A210),ISNUMBER(B210)),B210-A210,"")</f>
        <v/>
      </c>
    </row>
    <row r="211" spans="1:3">
      <c r="A211" s="9"/>
      <c r="B211" s="9"/>
      <c r="C211" s="17">
        <f>IF(AND(ISNUMBER(A211),ISNUMBER(B211)),B211-A211,"")</f>
        <v/>
      </c>
    </row>
    <row r="212" spans="1:3">
      <c r="A212" s="9"/>
      <c r="B212" s="9"/>
      <c r="C212" s="17">
        <f>IF(AND(ISNUMBER(A212),ISNUMBER(B212)),B212-A212,"")</f>
        <v/>
      </c>
    </row>
    <row r="213" spans="1:3">
      <c r="A213" s="9"/>
      <c r="B213" s="9"/>
      <c r="C213" s="17">
        <f>IF(AND(ISNUMBER(A213),ISNUMBER(B213)),B213-A213,"")</f>
        <v/>
      </c>
    </row>
    <row r="214" spans="1:3">
      <c r="A214" s="9"/>
      <c r="B214" s="9"/>
      <c r="C214" s="17">
        <f>IF(AND(ISNUMBER(A214),ISNUMBER(B214)),B214-A214,"")</f>
        <v/>
      </c>
    </row>
    <row r="215" spans="1:3">
      <c r="A215" s="9"/>
      <c r="B215" s="9"/>
      <c r="C215" s="17">
        <f>IF(AND(ISNUMBER(A215),ISNUMBER(B215)),B215-A215,"")</f>
        <v/>
      </c>
    </row>
    <row r="216" spans="1:3">
      <c r="A216" s="9"/>
      <c r="B216" s="9"/>
      <c r="C216" s="17">
        <f>IF(AND(ISNUMBER(A216),ISNUMBER(B216)),B216-A216,"")</f>
        <v/>
      </c>
    </row>
    <row r="217" spans="1:3">
      <c r="A217" s="9"/>
      <c r="B217" s="9"/>
      <c r="C217" s="17">
        <f>IF(AND(ISNUMBER(A217),ISNUMBER(B217)),B217-A217,"")</f>
        <v/>
      </c>
    </row>
    <row r="218" spans="1:3">
      <c r="A218" s="9"/>
      <c r="B218" s="9"/>
      <c r="C218" s="17">
        <f>IF(AND(ISNUMBER(A218),ISNUMBER(B218)),B218-A218,"")</f>
        <v/>
      </c>
    </row>
    <row r="219" spans="1:3">
      <c r="A219" s="9"/>
      <c r="B219" s="9"/>
      <c r="C219" s="17">
        <f>IF(AND(ISNUMBER(A219),ISNUMBER(B219)),B219-A219,"")</f>
        <v/>
      </c>
    </row>
    <row r="220" spans="1:3">
      <c r="A220" s="9"/>
      <c r="B220" s="9"/>
      <c r="C220" s="17">
        <f>IF(AND(ISNUMBER(A220),ISNUMBER(B220)),B220-A220,"")</f>
        <v/>
      </c>
    </row>
    <row r="221" spans="1:3">
      <c r="A221" s="9"/>
      <c r="B221" s="9"/>
      <c r="C221" s="17">
        <f>IF(AND(ISNUMBER(A221),ISNUMBER(B221)),B221-A221,"")</f>
        <v/>
      </c>
    </row>
    <row r="222" spans="1:3">
      <c r="A222" s="9"/>
      <c r="B222" s="9"/>
      <c r="C222" s="17">
        <f>IF(AND(ISNUMBER(A222),ISNUMBER(B222)),B222-A222,"")</f>
        <v/>
      </c>
    </row>
    <row r="223" spans="1:3">
      <c r="A223" s="9"/>
      <c r="B223" s="9"/>
      <c r="C223" s="17">
        <f>IF(AND(ISNUMBER(A223),ISNUMBER(B223)),B223-A223,"")</f>
        <v/>
      </c>
    </row>
    <row r="224" spans="1:3">
      <c r="A224" s="9"/>
      <c r="B224" s="9"/>
      <c r="C224" s="17">
        <f>IF(AND(ISNUMBER(A224),ISNUMBER(B224)),B224-A224,"")</f>
        <v/>
      </c>
    </row>
    <row r="225" spans="1:3">
      <c r="A225" s="9"/>
      <c r="B225" s="9"/>
      <c r="C225" s="17">
        <f>IF(AND(ISNUMBER(A225),ISNUMBER(B225)),B225-A225,"")</f>
        <v/>
      </c>
    </row>
    <row r="226" spans="1:3">
      <c r="A226" s="9"/>
      <c r="B226" s="9"/>
      <c r="C226" s="17">
        <f>IF(AND(ISNUMBER(A226),ISNUMBER(B226)),B226-A226,"")</f>
        <v/>
      </c>
    </row>
    <row r="227" spans="1:3">
      <c r="A227" s="9"/>
      <c r="B227" s="9"/>
      <c r="C227" s="17">
        <f>IF(AND(ISNUMBER(A227),ISNUMBER(B227)),B227-A227,"")</f>
        <v/>
      </c>
    </row>
    <row r="228" spans="1:3">
      <c r="A228" s="9"/>
      <c r="B228" s="9"/>
      <c r="C228" s="17">
        <f>IF(AND(ISNUMBER(A228),ISNUMBER(B228)),B228-A228,"")</f>
        <v/>
      </c>
    </row>
    <row r="229" spans="1:3">
      <c r="A229" s="9"/>
      <c r="B229" s="9"/>
      <c r="C229" s="17">
        <f>IF(AND(ISNUMBER(A229),ISNUMBER(B229)),B229-A229,"")</f>
        <v/>
      </c>
    </row>
    <row r="230" spans="1:3">
      <c r="A230" s="9"/>
      <c r="B230" s="9"/>
      <c r="C230" s="17">
        <f>IF(AND(ISNUMBER(A230),ISNUMBER(B230)),B230-A230,"")</f>
        <v/>
      </c>
    </row>
    <row r="231" spans="1:3">
      <c r="A231" s="9"/>
      <c r="B231" s="9"/>
      <c r="C231" s="17">
        <f>IF(AND(ISNUMBER(A231),ISNUMBER(B231)),B231-A231,"")</f>
        <v/>
      </c>
    </row>
    <row r="232" spans="1:3">
      <c r="A232" s="9"/>
      <c r="B232" s="9"/>
      <c r="C232" s="17">
        <f>IF(AND(ISNUMBER(A232),ISNUMBER(B232)),B232-A232,"")</f>
        <v/>
      </c>
    </row>
    <row r="233" spans="1:3">
      <c r="A233" s="9"/>
      <c r="B233" s="9"/>
      <c r="C233" s="17">
        <f>IF(AND(ISNUMBER(A233),ISNUMBER(B233)),B233-A233,"")</f>
        <v/>
      </c>
    </row>
    <row r="234" spans="1:3">
      <c r="A234" s="9"/>
      <c r="B234" s="9"/>
      <c r="C234" s="17">
        <f>IF(AND(ISNUMBER(A234),ISNUMBER(B234)),B234-A234,"")</f>
        <v/>
      </c>
    </row>
    <row r="235" spans="1:3">
      <c r="A235" s="9"/>
      <c r="B235" s="9"/>
      <c r="C235" s="17">
        <f>IF(AND(ISNUMBER(A235),ISNUMBER(B235)),B235-A235,"")</f>
        <v/>
      </c>
    </row>
    <row r="236" spans="1:3">
      <c r="A236" s="9"/>
      <c r="B236" s="9"/>
      <c r="C236" s="17">
        <f>IF(AND(ISNUMBER(A236),ISNUMBER(B236)),B236-A236,"")</f>
        <v/>
      </c>
    </row>
    <row r="237" spans="1:3">
      <c r="A237" s="9"/>
      <c r="B237" s="9"/>
      <c r="C237" s="17">
        <f>IF(AND(ISNUMBER(A237),ISNUMBER(B237)),B237-A237,"")</f>
        <v/>
      </c>
    </row>
    <row r="238" spans="1:3">
      <c r="A238" s="9"/>
      <c r="B238" s="9"/>
      <c r="C238" s="17">
        <f>IF(AND(ISNUMBER(A238),ISNUMBER(B238)),B238-A238,"")</f>
        <v/>
      </c>
    </row>
    <row r="239" spans="1:3">
      <c r="A239" s="9"/>
      <c r="B239" s="9"/>
      <c r="C239" s="17">
        <f>IF(AND(ISNUMBER(A239),ISNUMBER(B239)),B239-A239,"")</f>
        <v/>
      </c>
    </row>
    <row r="240" spans="1:3">
      <c r="A240" s="9"/>
      <c r="B240" s="9"/>
      <c r="C240" s="17">
        <f>IF(AND(ISNUMBER(A240),ISNUMBER(B240)),B240-A240,"")</f>
        <v/>
      </c>
    </row>
    <row r="241" spans="1:3">
      <c r="A241" s="9"/>
      <c r="B241" s="9"/>
      <c r="C241" s="17">
        <f>IF(AND(ISNUMBER(A241),ISNUMBER(B241)),B241-A241,"")</f>
        <v/>
      </c>
    </row>
    <row r="242" spans="1:3">
      <c r="A242" s="9"/>
      <c r="B242" s="9"/>
      <c r="C242" s="17">
        <f>IF(AND(ISNUMBER(A242),ISNUMBER(B242)),B242-A242,"")</f>
        <v/>
      </c>
    </row>
    <row r="243" spans="1:3">
      <c r="A243" s="9"/>
      <c r="B243" s="9"/>
      <c r="C243" s="17">
        <f>IF(AND(ISNUMBER(A243),ISNUMBER(B243)),B243-A243,"")</f>
        <v/>
      </c>
    </row>
    <row r="244" spans="1:3">
      <c r="A244" s="9"/>
      <c r="B244" s="9"/>
      <c r="C244" s="17">
        <f>IF(AND(ISNUMBER(A244),ISNUMBER(B244)),B244-A244,"")</f>
        <v/>
      </c>
    </row>
    <row r="245" spans="1:3">
      <c r="A245" s="9"/>
      <c r="B245" s="9"/>
      <c r="C245" s="17">
        <f>IF(AND(ISNUMBER(A245),ISNUMBER(B245)),B245-A245,"")</f>
        <v/>
      </c>
    </row>
    <row r="246" spans="1:3">
      <c r="A246" s="9"/>
      <c r="B246" s="9"/>
      <c r="C246" s="17">
        <f>IF(AND(ISNUMBER(A246),ISNUMBER(B246)),B246-A246,"")</f>
        <v/>
      </c>
    </row>
    <row r="247" spans="1:3">
      <c r="A247" s="9"/>
      <c r="B247" s="9"/>
      <c r="C247" s="17">
        <f>IF(AND(ISNUMBER(A247),ISNUMBER(B247)),B247-A247,"")</f>
        <v/>
      </c>
    </row>
    <row r="248" spans="1:3">
      <c r="A248" s="9"/>
      <c r="B248" s="9"/>
      <c r="C248" s="17">
        <f>IF(AND(ISNUMBER(A248),ISNUMBER(B248)),B248-A248,"")</f>
        <v/>
      </c>
    </row>
    <row r="249" spans="1:3">
      <c r="A249" s="9"/>
      <c r="B249" s="9"/>
      <c r="C249" s="17">
        <f>IF(AND(ISNUMBER(A249),ISNUMBER(B249)),B249-A249,"")</f>
        <v/>
      </c>
    </row>
    <row r="250" spans="1:3">
      <c r="A250" s="9"/>
      <c r="B250" s="9"/>
      <c r="C250" s="17">
        <f>IF(AND(ISNUMBER(A250),ISNUMBER(B250)),B250-A250,"")</f>
        <v/>
      </c>
    </row>
    <row r="251" spans="1:3">
      <c r="A251" s="9"/>
      <c r="B251" s="9"/>
      <c r="C251" s="17">
        <f>IF(AND(ISNUMBER(A251),ISNUMBER(B251)),B251-A251,"")</f>
        <v/>
      </c>
    </row>
    <row r="252" spans="1:3">
      <c r="A252" s="9"/>
      <c r="B252" s="9"/>
      <c r="C252" s="17">
        <f>IF(AND(ISNUMBER(A252),ISNUMBER(B252)),B252-A252,"")</f>
        <v/>
      </c>
    </row>
    <row r="253" spans="1:3">
      <c r="A253" s="9"/>
      <c r="B253" s="9"/>
      <c r="C253" s="17">
        <f>IF(AND(ISNUMBER(A253),ISNUMBER(B253)),B253-A253,"")</f>
        <v/>
      </c>
    </row>
    <row r="254" spans="1:3">
      <c r="A254" s="9"/>
      <c r="B254" s="9"/>
      <c r="C254" s="17">
        <f>IF(AND(ISNUMBER(A254),ISNUMBER(B254)),B254-A254,"")</f>
        <v/>
      </c>
    </row>
    <row r="255" spans="1:3">
      <c r="A255" s="9"/>
      <c r="B255" s="9"/>
      <c r="C255" s="17">
        <f>IF(AND(ISNUMBER(A255),ISNUMBER(B255)),B255-A255,"")</f>
        <v/>
      </c>
    </row>
    <row r="256" spans="1:3">
      <c r="A256" s="9"/>
      <c r="B256" s="9"/>
      <c r="C256" s="17">
        <f>IF(AND(ISNUMBER(A256),ISNUMBER(B256)),B256-A256,"")</f>
        <v/>
      </c>
    </row>
    <row r="257" spans="1:3">
      <c r="A257" s="9"/>
      <c r="B257" s="9"/>
      <c r="C257" s="17">
        <f>IF(AND(ISNUMBER(A257),ISNUMBER(B257)),B257-A257,"")</f>
        <v/>
      </c>
    </row>
    <row r="258" spans="1:3">
      <c r="A258" s="9"/>
      <c r="B258" s="9"/>
      <c r="C258" s="17">
        <f>IF(AND(ISNUMBER(A258),ISNUMBER(B258)),B258-A258,"")</f>
        <v/>
      </c>
    </row>
    <row r="259" spans="1:3">
      <c r="A259" s="9"/>
      <c r="B259" s="9"/>
      <c r="C259" s="17">
        <f>IF(AND(ISNUMBER(A259),ISNUMBER(B259)),B259-A259,"")</f>
        <v/>
      </c>
    </row>
    <row r="260" spans="1:3">
      <c r="A260" s="9"/>
      <c r="B260" s="9"/>
      <c r="C260" s="17">
        <f>IF(AND(ISNUMBER(A260),ISNUMBER(B260)),B260-A260,"")</f>
        <v/>
      </c>
    </row>
    <row r="261" spans="1:3">
      <c r="A261" s="9"/>
      <c r="B261" s="9"/>
      <c r="C261" s="17">
        <f>IF(AND(ISNUMBER(A261),ISNUMBER(B261)),B261-A261,"")</f>
        <v/>
      </c>
    </row>
    <row r="262" spans="1:3">
      <c r="A262" s="9"/>
      <c r="B262" s="9"/>
      <c r="C262" s="17">
        <f>IF(AND(ISNUMBER(A262),ISNUMBER(B262)),B262-A262,"")</f>
        <v/>
      </c>
    </row>
    <row r="263" spans="1:3">
      <c r="A263" s="9"/>
      <c r="B263" s="9"/>
      <c r="C263" s="17">
        <f>IF(AND(ISNUMBER(A263),ISNUMBER(B263)),B263-A263,"")</f>
        <v/>
      </c>
    </row>
    <row r="264" spans="1:3">
      <c r="A264" s="9"/>
      <c r="B264" s="9"/>
      <c r="C264" s="17">
        <f>IF(AND(ISNUMBER(A264),ISNUMBER(B264)),B264-A264,"")</f>
        <v/>
      </c>
    </row>
    <row r="265" spans="1:3">
      <c r="A265" s="9"/>
      <c r="B265" s="9"/>
      <c r="C265" s="17">
        <f>IF(AND(ISNUMBER(A265),ISNUMBER(B265)),B265-A265,"")</f>
        <v/>
      </c>
    </row>
    <row r="266" spans="1:3">
      <c r="A266" s="9"/>
      <c r="B266" s="9"/>
      <c r="C266" s="17">
        <f>IF(AND(ISNUMBER(A266),ISNUMBER(B266)),B266-A266,"")</f>
        <v/>
      </c>
    </row>
    <row r="267" spans="1:3">
      <c r="A267" s="9"/>
      <c r="B267" s="9"/>
      <c r="C267" s="17">
        <f>IF(AND(ISNUMBER(A267),ISNUMBER(B267)),B267-A267,"")</f>
        <v/>
      </c>
    </row>
    <row r="268" spans="1:3">
      <c r="A268" s="9"/>
      <c r="B268" s="9"/>
      <c r="C268" s="17">
        <f>IF(AND(ISNUMBER(A268),ISNUMBER(B268)),B268-A268,"")</f>
        <v/>
      </c>
    </row>
    <row r="269" spans="1:3">
      <c r="A269" s="9"/>
      <c r="B269" s="9"/>
      <c r="C269" s="17">
        <f>IF(AND(ISNUMBER(A269),ISNUMBER(B269)),B269-A269,"")</f>
        <v/>
      </c>
    </row>
    <row r="270" spans="1:3">
      <c r="A270" s="9"/>
      <c r="B270" s="9"/>
      <c r="C270" s="17">
        <f>IF(AND(ISNUMBER(A270),ISNUMBER(B270)),B270-A270,"")</f>
        <v/>
      </c>
    </row>
    <row r="271" spans="1:3">
      <c r="A271" s="9"/>
      <c r="B271" s="9"/>
      <c r="C271" s="17">
        <f>IF(AND(ISNUMBER(A271),ISNUMBER(B271)),B271-A271,"")</f>
        <v/>
      </c>
    </row>
    <row r="272" spans="1:3">
      <c r="A272" s="9"/>
      <c r="B272" s="9"/>
      <c r="C272" s="17">
        <f>IF(AND(ISNUMBER(A272),ISNUMBER(B272)),B272-A272,"")</f>
        <v/>
      </c>
    </row>
    <row r="273" spans="1:3">
      <c r="A273" s="9"/>
      <c r="B273" s="9"/>
      <c r="C273" s="17">
        <f>IF(AND(ISNUMBER(A273),ISNUMBER(B273)),B273-A273,"")</f>
        <v/>
      </c>
    </row>
    <row r="274" spans="1:3">
      <c r="A274" s="9"/>
      <c r="B274" s="9"/>
      <c r="C274" s="17">
        <f>IF(AND(ISNUMBER(A274),ISNUMBER(B274)),B274-A274,"")</f>
        <v/>
      </c>
    </row>
    <row r="275" spans="1:3">
      <c r="A275" s="9"/>
      <c r="B275" s="9"/>
      <c r="C275" s="17">
        <f>IF(AND(ISNUMBER(A275),ISNUMBER(B275)),B275-A275,"")</f>
        <v/>
      </c>
    </row>
    <row r="276" spans="1:3">
      <c r="A276" s="9"/>
      <c r="B276" s="9"/>
      <c r="C276" s="17">
        <f>IF(AND(ISNUMBER(A276),ISNUMBER(B276)),B276-A276,"")</f>
        <v/>
      </c>
    </row>
    <row r="277" spans="1:3">
      <c r="A277" s="9"/>
      <c r="B277" s="9"/>
      <c r="C277" s="17">
        <f>IF(AND(ISNUMBER(A277),ISNUMBER(B277)),B277-A277,"")</f>
        <v/>
      </c>
    </row>
    <row r="278" spans="1:3">
      <c r="A278" s="9"/>
      <c r="B278" s="9"/>
      <c r="C278" s="17">
        <f>IF(AND(ISNUMBER(A278),ISNUMBER(B278)),B278-A278,"")</f>
        <v/>
      </c>
    </row>
    <row r="279" spans="1:3">
      <c r="A279" s="9"/>
      <c r="B279" s="9"/>
      <c r="C279" s="17">
        <f>IF(AND(ISNUMBER(A279),ISNUMBER(B279)),B279-A279,"")</f>
        <v/>
      </c>
    </row>
    <row r="280" spans="1:3">
      <c r="A280" s="9"/>
      <c r="B280" s="9"/>
      <c r="C280" s="17">
        <f>IF(AND(ISNUMBER(A280),ISNUMBER(B280)),B280-A280,"")</f>
        <v/>
      </c>
    </row>
    <row r="281" spans="1:3">
      <c r="A281" s="9"/>
      <c r="B281" s="9"/>
      <c r="C281" s="17">
        <f>IF(AND(ISNUMBER(A281),ISNUMBER(B281)),B281-A281,"")</f>
        <v/>
      </c>
    </row>
    <row r="282" spans="1:3">
      <c r="A282" s="9"/>
      <c r="B282" s="9"/>
      <c r="C282" s="17">
        <f>IF(AND(ISNUMBER(A282),ISNUMBER(B282)),B282-A282,"")</f>
        <v/>
      </c>
    </row>
    <row r="283" spans="1:3">
      <c r="A283" s="9"/>
      <c r="B283" s="9"/>
      <c r="C283" s="17">
        <f>IF(AND(ISNUMBER(A283),ISNUMBER(B283)),B283-A283,"")</f>
        <v/>
      </c>
    </row>
    <row r="284" spans="1:3">
      <c r="A284" s="9"/>
      <c r="B284" s="9"/>
      <c r="C284" s="17">
        <f>IF(AND(ISNUMBER(A284),ISNUMBER(B284)),B284-A284,"")</f>
        <v/>
      </c>
    </row>
    <row r="285" spans="1:3">
      <c r="A285" s="9"/>
      <c r="B285" s="9"/>
      <c r="C285" s="17">
        <f>IF(AND(ISNUMBER(A285),ISNUMBER(B285)),B285-A285,"")</f>
        <v/>
      </c>
    </row>
    <row r="286" spans="1:3">
      <c r="A286" s="9"/>
      <c r="B286" s="9"/>
      <c r="C286" s="17">
        <f>IF(AND(ISNUMBER(A286),ISNUMBER(B286)),B286-A286,"")</f>
        <v/>
      </c>
    </row>
    <row r="287" spans="1:3">
      <c r="A287" s="9"/>
      <c r="B287" s="9"/>
      <c r="C287" s="17">
        <f>IF(AND(ISNUMBER(A287),ISNUMBER(B287)),B287-A287,"")</f>
        <v/>
      </c>
    </row>
    <row r="288" spans="1:3">
      <c r="A288" s="9"/>
      <c r="B288" s="9"/>
      <c r="C288" s="17">
        <f>IF(AND(ISNUMBER(A288),ISNUMBER(B288)),B288-A288,"")</f>
        <v/>
      </c>
    </row>
    <row r="289" spans="1:3">
      <c r="A289" s="9"/>
      <c r="B289" s="9"/>
      <c r="C289" s="17">
        <f>IF(AND(ISNUMBER(A289),ISNUMBER(B289)),B289-A289,"")</f>
        <v/>
      </c>
    </row>
    <row r="290" spans="1:3">
      <c r="A290" s="9"/>
      <c r="B290" s="9"/>
      <c r="C290" s="17">
        <f>IF(AND(ISNUMBER(A290),ISNUMBER(B290)),B290-A290,"")</f>
        <v/>
      </c>
    </row>
    <row r="291" spans="1:3">
      <c r="A291" s="9"/>
      <c r="B291" s="9"/>
      <c r="C291" s="17">
        <f>IF(AND(ISNUMBER(A291),ISNUMBER(B291)),B291-A291,"")</f>
        <v/>
      </c>
    </row>
    <row r="292" spans="1:3">
      <c r="A292" s="9"/>
      <c r="B292" s="9"/>
      <c r="C292" s="17">
        <f>IF(AND(ISNUMBER(A292),ISNUMBER(B292)),B292-A292,"")</f>
        <v/>
      </c>
    </row>
    <row r="293" spans="1:3">
      <c r="A293" s="9"/>
      <c r="B293" s="9"/>
      <c r="C293" s="17">
        <f>IF(AND(ISNUMBER(A293),ISNUMBER(B293)),B293-A293,"")</f>
        <v/>
      </c>
    </row>
    <row r="294" spans="1:3">
      <c r="A294" s="9"/>
      <c r="B294" s="9"/>
      <c r="C294" s="17">
        <f>IF(AND(ISNUMBER(A294),ISNUMBER(B294)),B294-A294,"")</f>
        <v/>
      </c>
    </row>
    <row r="295" spans="1:3">
      <c r="A295" s="9"/>
      <c r="B295" s="9"/>
      <c r="C295" s="17">
        <f>IF(AND(ISNUMBER(A295),ISNUMBER(B295)),B295-A295,"")</f>
        <v/>
      </c>
    </row>
    <row r="296" spans="1:3">
      <c r="A296" s="9"/>
      <c r="B296" s="9"/>
      <c r="C296" s="17">
        <f>IF(AND(ISNUMBER(A296),ISNUMBER(B296)),B296-A296,"")</f>
        <v/>
      </c>
    </row>
    <row r="297" spans="1:3">
      <c r="A297" s="9"/>
      <c r="B297" s="9"/>
      <c r="C297" s="17">
        <f>IF(AND(ISNUMBER(A297),ISNUMBER(B297)),B297-A297,"")</f>
        <v/>
      </c>
    </row>
    <row r="298" spans="1:3">
      <c r="A298" s="9"/>
      <c r="B298" s="9"/>
      <c r="C298" s="17">
        <f>IF(AND(ISNUMBER(A298),ISNUMBER(B298)),B298-A298,"")</f>
        <v/>
      </c>
    </row>
    <row r="299" spans="1:3">
      <c r="A299" s="9"/>
      <c r="B299" s="9"/>
      <c r="C299" s="17">
        <f>IF(AND(ISNUMBER(A299),ISNUMBER(B299)),B299-A299,"")</f>
        <v/>
      </c>
    </row>
    <row r="300" spans="1:3">
      <c r="A300" s="9"/>
      <c r="B300" s="9"/>
      <c r="C300" s="17">
        <f>IF(AND(ISNUMBER(A300),ISNUMBER(B300)),B300-A300,"")</f>
        <v/>
      </c>
    </row>
    <row r="301" spans="1:3">
      <c r="A301" s="9"/>
      <c r="B301" s="9"/>
      <c r="C301" s="17">
        <f>IF(AND(ISNUMBER(A301),ISNUMBER(B301)),B301-A301,"")</f>
        <v/>
      </c>
    </row>
    <row r="302" spans="1:3">
      <c r="A302" s="9"/>
      <c r="B302" s="9"/>
      <c r="C302" s="17">
        <f>IF(AND(ISNUMBER(A302),ISNUMBER(B302)),B302-A302,"")</f>
        <v/>
      </c>
    </row>
    <row r="303" spans="1:3">
      <c r="A303" s="9"/>
      <c r="B303" s="9"/>
      <c r="C303" s="17">
        <f>IF(AND(ISNUMBER(A303),ISNUMBER(B303)),B303-A303,"")</f>
        <v/>
      </c>
    </row>
    <row r="304" spans="1:3">
      <c r="A304" s="9"/>
      <c r="B304" s="9"/>
      <c r="C304" s="17">
        <f>IF(AND(ISNUMBER(A304),ISNUMBER(B304)),B304-A304,"")</f>
        <v/>
      </c>
    </row>
    <row r="305" spans="1:3">
      <c r="A305" s="9"/>
      <c r="B305" s="9"/>
      <c r="C305" s="17">
        <f>IF(AND(ISNUMBER(A305),ISNUMBER(B305)),B305-A305,"")</f>
        <v/>
      </c>
    </row>
    <row r="306" spans="1:3">
      <c r="A306" s="9"/>
      <c r="B306" s="9"/>
      <c r="C306" s="17">
        <f>IF(AND(ISNUMBER(A306),ISNUMBER(B306)),B306-A306,"")</f>
        <v/>
      </c>
    </row>
    <row r="307" spans="1:3">
      <c r="A307" s="9"/>
      <c r="B307" s="9"/>
      <c r="C307" s="17">
        <f>IF(AND(ISNUMBER(A307),ISNUMBER(B307)),B307-A307,"")</f>
        <v/>
      </c>
    </row>
    <row r="308" spans="1:3">
      <c r="A308" s="9"/>
      <c r="B308" s="9"/>
      <c r="C308" s="17">
        <f>IF(AND(ISNUMBER(A308),ISNUMBER(B308)),B308-A308,"")</f>
        <v/>
      </c>
    </row>
    <row r="309" spans="1:3">
      <c r="A309" s="9"/>
      <c r="B309" s="9"/>
      <c r="C309" s="17">
        <f>IF(AND(ISNUMBER(A309),ISNUMBER(B309)),B309-A309,"")</f>
        <v/>
      </c>
    </row>
    <row r="310" spans="1:3">
      <c r="A310" s="9"/>
      <c r="B310" s="9"/>
      <c r="C310" s="17">
        <f>IF(AND(ISNUMBER(A310),ISNUMBER(B310)),B310-A310,"")</f>
        <v/>
      </c>
    </row>
    <row r="311" spans="1:3">
      <c r="A311" s="9"/>
      <c r="B311" s="9"/>
      <c r="C311" s="17">
        <f>IF(AND(ISNUMBER(A311),ISNUMBER(B311)),B311-A311,"")</f>
        <v/>
      </c>
    </row>
    <row r="312" spans="1:3">
      <c r="A312" s="9"/>
      <c r="B312" s="9"/>
      <c r="C312" s="17">
        <f>IF(AND(ISNUMBER(A312),ISNUMBER(B312)),B312-A312,"")</f>
        <v/>
      </c>
    </row>
    <row r="313" spans="1:3">
      <c r="A313" s="9"/>
      <c r="B313" s="9"/>
      <c r="C313" s="17">
        <f>IF(AND(ISNUMBER(A313),ISNUMBER(B313)),B313-A313,"")</f>
        <v/>
      </c>
    </row>
    <row r="314" spans="1:3">
      <c r="A314" s="9"/>
      <c r="B314" s="9"/>
      <c r="C314" s="17">
        <f>IF(AND(ISNUMBER(A314),ISNUMBER(B314)),B314-A314,"")</f>
        <v/>
      </c>
    </row>
    <row r="315" spans="1:3">
      <c r="A315" s="9"/>
      <c r="B315" s="9"/>
      <c r="C315" s="17">
        <f>IF(AND(ISNUMBER(A315),ISNUMBER(B315)),B315-A315,"")</f>
        <v/>
      </c>
    </row>
    <row r="316" spans="1:3">
      <c r="A316" s="9"/>
      <c r="B316" s="9"/>
      <c r="C316" s="17">
        <f>IF(AND(ISNUMBER(A316),ISNUMBER(B316)),B316-A316,"")</f>
        <v/>
      </c>
    </row>
    <row r="317" spans="1:3">
      <c r="A317" s="9"/>
      <c r="B317" s="9"/>
      <c r="C317" s="17">
        <f>IF(AND(ISNUMBER(A317),ISNUMBER(B317)),B317-A317,"")</f>
        <v/>
      </c>
    </row>
    <row r="318" spans="1:3">
      <c r="A318" s="9"/>
      <c r="B318" s="9"/>
      <c r="C318" s="17">
        <f>IF(AND(ISNUMBER(A318),ISNUMBER(B318)),B318-A318,"")</f>
        <v/>
      </c>
    </row>
    <row r="319" spans="1:3">
      <c r="A319" s="9"/>
      <c r="B319" s="9"/>
      <c r="C319" s="17">
        <f>IF(AND(ISNUMBER(A319),ISNUMBER(B319)),B319-A319,"")</f>
        <v/>
      </c>
    </row>
    <row r="320" spans="1:3">
      <c r="A320" s="9"/>
      <c r="B320" s="9"/>
      <c r="C320" s="17">
        <f>IF(AND(ISNUMBER(A320),ISNUMBER(B320)),B320-A320,"")</f>
        <v/>
      </c>
    </row>
    <row r="321" spans="1:3">
      <c r="A321" s="9"/>
      <c r="B321" s="9"/>
      <c r="C321" s="17">
        <f>IF(AND(ISNUMBER(A321),ISNUMBER(B321)),B321-A321,"")</f>
        <v/>
      </c>
    </row>
    <row r="322" spans="1:3">
      <c r="A322" s="9"/>
      <c r="B322" s="9"/>
      <c r="C322" s="17">
        <f>IF(AND(ISNUMBER(A322),ISNUMBER(B322)),B322-A322,"")</f>
        <v/>
      </c>
    </row>
    <row r="323" spans="1:3">
      <c r="A323" s="9"/>
      <c r="B323" s="9"/>
      <c r="C323" s="17">
        <f>IF(AND(ISNUMBER(A323),ISNUMBER(B323)),B323-A323,"")</f>
        <v/>
      </c>
    </row>
    <row r="324" spans="1:3">
      <c r="A324" s="9"/>
      <c r="B324" s="9"/>
      <c r="C324" s="17">
        <f>IF(AND(ISNUMBER(A324),ISNUMBER(B324)),B324-A324,"")</f>
        <v/>
      </c>
    </row>
    <row r="325" spans="1:3">
      <c r="A325" s="9"/>
      <c r="B325" s="9"/>
      <c r="C325" s="17">
        <f>IF(AND(ISNUMBER(A325),ISNUMBER(B325)),B325-A325,"")</f>
        <v/>
      </c>
    </row>
    <row r="326" spans="1:3">
      <c r="A326" s="9"/>
      <c r="B326" s="9"/>
      <c r="C326" s="17">
        <f>IF(AND(ISNUMBER(A326),ISNUMBER(B326)),B326-A326,"")</f>
        <v/>
      </c>
    </row>
    <row r="327" spans="1:3">
      <c r="A327" s="9"/>
      <c r="B327" s="9"/>
      <c r="C327" s="17">
        <f>IF(AND(ISNUMBER(A327),ISNUMBER(B327)),B327-A327,"")</f>
        <v/>
      </c>
    </row>
    <row r="328" spans="1:3">
      <c r="A328" s="9"/>
      <c r="B328" s="9"/>
      <c r="C328" s="17">
        <f>IF(AND(ISNUMBER(A328),ISNUMBER(B328)),B328-A328,"")</f>
        <v/>
      </c>
    </row>
    <row r="329" spans="1:3">
      <c r="A329" s="9"/>
      <c r="B329" s="9"/>
      <c r="C329" s="17">
        <f>IF(AND(ISNUMBER(A329),ISNUMBER(B329)),B329-A329,"")</f>
        <v/>
      </c>
    </row>
    <row r="330" spans="1:3">
      <c r="A330" s="9"/>
      <c r="B330" s="9"/>
      <c r="C330" s="17">
        <f>IF(AND(ISNUMBER(A330),ISNUMBER(B330)),B330-A330,"")</f>
        <v/>
      </c>
    </row>
    <row r="331" spans="1:3">
      <c r="A331" s="9"/>
      <c r="B331" s="9"/>
      <c r="C331" s="17">
        <f>IF(AND(ISNUMBER(A331),ISNUMBER(B331)),B331-A331,"")</f>
        <v/>
      </c>
    </row>
    <row r="332" spans="1:3">
      <c r="A332" s="9"/>
      <c r="B332" s="9"/>
      <c r="C332" s="17">
        <f>IF(AND(ISNUMBER(A332),ISNUMBER(B332)),B332-A332,"")</f>
        <v/>
      </c>
    </row>
    <row r="333" spans="1:3">
      <c r="A333" s="9"/>
      <c r="B333" s="9"/>
      <c r="C333" s="17">
        <f>IF(AND(ISNUMBER(A333),ISNUMBER(B333)),B333-A333,"")</f>
        <v/>
      </c>
    </row>
    <row r="334" spans="1:3">
      <c r="A334" s="9"/>
      <c r="B334" s="9"/>
      <c r="C334" s="17">
        <f>IF(AND(ISNUMBER(A334),ISNUMBER(B334)),B334-A334,"")</f>
        <v/>
      </c>
    </row>
    <row r="335" spans="1:3">
      <c r="A335" s="9"/>
      <c r="B335" s="9"/>
      <c r="C335" s="17">
        <f>IF(AND(ISNUMBER(A335),ISNUMBER(B335)),B335-A335,"")</f>
        <v/>
      </c>
    </row>
    <row r="336" spans="1:3">
      <c r="A336" s="9"/>
      <c r="B336" s="9"/>
      <c r="C336" s="17">
        <f>IF(AND(ISNUMBER(A336),ISNUMBER(B336)),B336-A336,"")</f>
        <v/>
      </c>
    </row>
    <row r="337" spans="1:3">
      <c r="A337" s="9"/>
      <c r="B337" s="9"/>
      <c r="C337" s="17">
        <f>IF(AND(ISNUMBER(A337),ISNUMBER(B337)),B337-A337,"")</f>
        <v/>
      </c>
    </row>
    <row r="338" spans="1:3">
      <c r="A338" s="9"/>
      <c r="B338" s="9"/>
      <c r="C338" s="17">
        <f>IF(AND(ISNUMBER(A338),ISNUMBER(B338)),B338-A338,"")</f>
        <v/>
      </c>
    </row>
    <row r="339" spans="1:3">
      <c r="A339" s="9"/>
      <c r="B339" s="9"/>
      <c r="C339" s="17">
        <f>IF(AND(ISNUMBER(A339),ISNUMBER(B339)),B339-A339,"")</f>
        <v/>
      </c>
    </row>
    <row r="340" spans="1:3">
      <c r="A340" s="9"/>
      <c r="B340" s="9"/>
      <c r="C340" s="17">
        <f>IF(AND(ISNUMBER(A340),ISNUMBER(B340)),B340-A340,"")</f>
        <v/>
      </c>
    </row>
    <row r="341" spans="1:3">
      <c r="A341" s="9"/>
      <c r="B341" s="9"/>
      <c r="C341" s="17">
        <f>IF(AND(ISNUMBER(A341),ISNUMBER(B341)),B341-A341,"")</f>
        <v/>
      </c>
    </row>
    <row r="342" spans="1:3">
      <c r="A342" s="9"/>
      <c r="B342" s="9"/>
      <c r="C342" s="17">
        <f>IF(AND(ISNUMBER(A342),ISNUMBER(B342)),B342-A342,"")</f>
        <v/>
      </c>
    </row>
    <row r="343" spans="1:3">
      <c r="A343" s="9"/>
      <c r="B343" s="9"/>
      <c r="C343" s="17">
        <f>IF(AND(ISNUMBER(A343),ISNUMBER(B343)),B343-A343,"")</f>
        <v/>
      </c>
    </row>
    <row r="344" spans="1:3">
      <c r="A344" s="9"/>
      <c r="B344" s="9"/>
      <c r="C344" s="17">
        <f>IF(AND(ISNUMBER(A344),ISNUMBER(B344)),B344-A344,"")</f>
        <v/>
      </c>
    </row>
    <row r="345" spans="1:3">
      <c r="A345" s="9"/>
      <c r="B345" s="9"/>
      <c r="C345" s="17">
        <f>IF(AND(ISNUMBER(A345),ISNUMBER(B345)),B345-A345,"")</f>
        <v/>
      </c>
    </row>
    <row r="346" spans="1:3">
      <c r="A346" s="9"/>
      <c r="B346" s="9"/>
      <c r="C346" s="17">
        <f>IF(AND(ISNUMBER(A346),ISNUMBER(B346)),B346-A346,"")</f>
        <v/>
      </c>
    </row>
    <row r="347" spans="1:3">
      <c r="A347" s="9"/>
      <c r="B347" s="9"/>
      <c r="C347" s="17">
        <f>IF(AND(ISNUMBER(A347),ISNUMBER(B347)),B347-A347,"")</f>
        <v/>
      </c>
    </row>
    <row r="348" spans="1:3">
      <c r="A348" s="9"/>
      <c r="B348" s="9"/>
      <c r="C348" s="17">
        <f>IF(AND(ISNUMBER(A348),ISNUMBER(B348)),B348-A348,"")</f>
        <v/>
      </c>
    </row>
    <row r="349" spans="1:3">
      <c r="A349" s="9"/>
      <c r="B349" s="9"/>
      <c r="C349" s="17">
        <f>IF(AND(ISNUMBER(A349),ISNUMBER(B349)),B349-A349,"")</f>
        <v/>
      </c>
    </row>
    <row r="350" spans="1:3">
      <c r="A350" s="9"/>
      <c r="B350" s="9"/>
      <c r="C350" s="17">
        <f>IF(AND(ISNUMBER(A350),ISNUMBER(B350)),B350-A350,"")</f>
        <v/>
      </c>
    </row>
    <row r="351" spans="1:3">
      <c r="A351" s="9"/>
      <c r="B351" s="9"/>
      <c r="C351" s="17">
        <f>IF(AND(ISNUMBER(A351),ISNUMBER(B351)),B351-A351,"")</f>
        <v/>
      </c>
    </row>
    <row r="352" spans="1:3">
      <c r="A352" s="9"/>
      <c r="B352" s="9"/>
      <c r="C352" s="17">
        <f>IF(AND(ISNUMBER(A352),ISNUMBER(B352)),B352-A352,"")</f>
        <v/>
      </c>
    </row>
    <row r="353" spans="1:3">
      <c r="A353" s="9"/>
      <c r="B353" s="9"/>
      <c r="C353" s="17">
        <f>IF(AND(ISNUMBER(A353),ISNUMBER(B353)),B353-A353,"")</f>
        <v/>
      </c>
    </row>
    <row r="354" spans="1:3">
      <c r="A354" s="9"/>
      <c r="B354" s="9"/>
      <c r="C354" s="17">
        <f>IF(AND(ISNUMBER(A354),ISNUMBER(B354)),B354-A354,"")</f>
        <v/>
      </c>
    </row>
    <row r="355" spans="1:3">
      <c r="A355" s="9"/>
      <c r="B355" s="9"/>
      <c r="C355" s="17">
        <f>IF(AND(ISNUMBER(A355),ISNUMBER(B355)),B355-A355,"")</f>
        <v/>
      </c>
    </row>
    <row r="356" spans="1:3">
      <c r="A356" s="9"/>
      <c r="B356" s="9"/>
      <c r="C356" s="17">
        <f>IF(AND(ISNUMBER(A356),ISNUMBER(B356)),B356-A356,"")</f>
        <v/>
      </c>
    </row>
    <row r="357" spans="1:3">
      <c r="A357" s="9"/>
      <c r="B357" s="9"/>
      <c r="C357" s="17">
        <f>IF(AND(ISNUMBER(A357),ISNUMBER(B357)),B357-A357,"")</f>
        <v/>
      </c>
    </row>
    <row r="358" spans="1:3">
      <c r="A358" s="9"/>
      <c r="B358" s="9"/>
      <c r="C358" s="17">
        <f>IF(AND(ISNUMBER(A358),ISNUMBER(B358)),B358-A358,"")</f>
        <v/>
      </c>
    </row>
    <row r="359" spans="1:3">
      <c r="A359" s="9"/>
      <c r="B359" s="9"/>
      <c r="C359" s="17">
        <f>IF(AND(ISNUMBER(A359),ISNUMBER(B359)),B359-A359,"")</f>
        <v/>
      </c>
    </row>
    <row r="360" spans="1:3">
      <c r="A360" s="9"/>
      <c r="B360" s="9"/>
      <c r="C360" s="17">
        <f>IF(AND(ISNUMBER(A360),ISNUMBER(B360)),B360-A360,"")</f>
        <v/>
      </c>
    </row>
    <row r="361" spans="1:3">
      <c r="A361" s="9"/>
      <c r="B361" s="9"/>
      <c r="C361" s="17">
        <f>IF(AND(ISNUMBER(A361),ISNUMBER(B361)),B361-A361,"")</f>
        <v/>
      </c>
    </row>
    <row r="362" spans="1:3">
      <c r="A362" s="9"/>
      <c r="B362" s="9"/>
      <c r="C362" s="17">
        <f>IF(AND(ISNUMBER(A362),ISNUMBER(B362)),B362-A362,"")</f>
        <v/>
      </c>
    </row>
    <row r="363" spans="1:3">
      <c r="A363" s="9"/>
      <c r="B363" s="9"/>
      <c r="C363" s="17">
        <f>IF(AND(ISNUMBER(A363),ISNUMBER(B363)),B363-A363,"")</f>
        <v/>
      </c>
    </row>
    <row r="364" spans="1:3">
      <c r="A364" s="9"/>
      <c r="B364" s="9"/>
      <c r="C364" s="17">
        <f>IF(AND(ISNUMBER(A364),ISNUMBER(B364)),B364-A364,"")</f>
        <v/>
      </c>
    </row>
    <row r="365" spans="1:3">
      <c r="A365" s="9"/>
      <c r="B365" s="9"/>
      <c r="C365" s="17">
        <f>IF(AND(ISNUMBER(A365),ISNUMBER(B365)),B365-A365,"")</f>
        <v/>
      </c>
    </row>
    <row r="366" spans="1:3">
      <c r="A366" s="9"/>
      <c r="B366" s="9"/>
      <c r="C366" s="17">
        <f>IF(AND(ISNUMBER(A366),ISNUMBER(B366)),B366-A366,"")</f>
        <v/>
      </c>
    </row>
    <row r="367" spans="1:3">
      <c r="A367" s="9"/>
      <c r="B367" s="9"/>
      <c r="C367" s="17">
        <f>IF(AND(ISNUMBER(A367),ISNUMBER(B367)),B367-A367,"")</f>
        <v/>
      </c>
    </row>
    <row r="368" spans="1:3">
      <c r="A368" s="9"/>
      <c r="B368" s="9"/>
      <c r="C368" s="17">
        <f>IF(AND(ISNUMBER(A368),ISNUMBER(B368)),B368-A368,"")</f>
        <v/>
      </c>
    </row>
    <row r="369" spans="1:3">
      <c r="A369" s="9"/>
      <c r="B369" s="9"/>
      <c r="C369" s="17">
        <f>IF(AND(ISNUMBER(A369),ISNUMBER(B369)),B369-A369,"")</f>
        <v/>
      </c>
    </row>
    <row r="370" spans="1:3">
      <c r="A370" s="9"/>
      <c r="B370" s="9"/>
      <c r="C370" s="17">
        <f>IF(AND(ISNUMBER(A370),ISNUMBER(B370)),B370-A370,"")</f>
        <v/>
      </c>
    </row>
    <row r="371" spans="1:3">
      <c r="A371" s="9"/>
      <c r="B371" s="9"/>
      <c r="C371" s="17">
        <f>IF(AND(ISNUMBER(A371),ISNUMBER(B371)),B371-A371,"")</f>
        <v/>
      </c>
    </row>
    <row r="372" spans="1:3">
      <c r="A372" s="9"/>
      <c r="B372" s="9"/>
      <c r="C372" s="17">
        <f>IF(AND(ISNUMBER(A372),ISNUMBER(B372)),B372-A372,"")</f>
        <v/>
      </c>
    </row>
    <row r="373" spans="1:3">
      <c r="A373" s="9"/>
      <c r="B373" s="9"/>
      <c r="C373" s="17">
        <f>IF(AND(ISNUMBER(A373),ISNUMBER(B373)),B373-A373,"")</f>
        <v/>
      </c>
    </row>
    <row r="374" spans="1:3">
      <c r="A374" s="9"/>
      <c r="B374" s="9"/>
      <c r="C374" s="17">
        <f>IF(AND(ISNUMBER(A374),ISNUMBER(B374)),B374-A374,"")</f>
        <v/>
      </c>
    </row>
    <row r="375" spans="1:3">
      <c r="A375" s="9"/>
      <c r="B375" s="9"/>
      <c r="C375" s="17">
        <f>IF(AND(ISNUMBER(A375),ISNUMBER(B375)),B375-A375,"")</f>
        <v/>
      </c>
    </row>
    <row r="376" spans="1:3">
      <c r="A376" s="9"/>
      <c r="B376" s="9"/>
      <c r="C376" s="17">
        <f>IF(AND(ISNUMBER(A376),ISNUMBER(B376)),B376-A376,"")</f>
        <v/>
      </c>
    </row>
    <row r="377" spans="1:3">
      <c r="A377" s="9"/>
      <c r="B377" s="9"/>
      <c r="C377" s="17">
        <f>IF(AND(ISNUMBER(A377),ISNUMBER(B377)),B377-A377,"")</f>
        <v/>
      </c>
    </row>
    <row r="378" spans="1:3">
      <c r="A378" s="9"/>
      <c r="B378" s="9"/>
      <c r="C378" s="17">
        <f>IF(AND(ISNUMBER(A378),ISNUMBER(B378)),B378-A378,"")</f>
        <v/>
      </c>
    </row>
    <row r="379" spans="1:3">
      <c r="A379" s="9"/>
      <c r="B379" s="9"/>
      <c r="C379" s="17">
        <f>IF(AND(ISNUMBER(A379),ISNUMBER(B379)),B379-A379,"")</f>
        <v/>
      </c>
    </row>
    <row r="380" spans="1:3">
      <c r="A380" s="9"/>
      <c r="B380" s="9"/>
      <c r="C380" s="17">
        <f>IF(AND(ISNUMBER(A380),ISNUMBER(B380)),B380-A380,"")</f>
        <v/>
      </c>
    </row>
    <row r="381" spans="1:3">
      <c r="A381" s="9"/>
      <c r="B381" s="9"/>
      <c r="C381" s="17">
        <f>IF(AND(ISNUMBER(A381),ISNUMBER(B381)),B381-A381,"")</f>
        <v/>
      </c>
    </row>
    <row r="382" spans="1:3">
      <c r="A382" s="9"/>
      <c r="B382" s="9"/>
      <c r="C382" s="17">
        <f>IF(AND(ISNUMBER(A382),ISNUMBER(B382)),B382-A382,"")</f>
        <v/>
      </c>
    </row>
    <row r="383" spans="1:3">
      <c r="A383" s="9"/>
      <c r="B383" s="9"/>
      <c r="C383" s="17">
        <f>IF(AND(ISNUMBER(A383),ISNUMBER(B383)),B383-A383,"")</f>
        <v/>
      </c>
    </row>
    <row r="384" spans="1:3">
      <c r="A384" s="9"/>
      <c r="B384" s="9"/>
      <c r="C384" s="17">
        <f>IF(AND(ISNUMBER(A384),ISNUMBER(B384)),B384-A384,"")</f>
        <v/>
      </c>
    </row>
    <row r="385" spans="1:3">
      <c r="A385" s="9"/>
      <c r="B385" s="9"/>
      <c r="C385" s="17">
        <f>IF(AND(ISNUMBER(A385),ISNUMBER(B385)),B385-A385,"")</f>
        <v/>
      </c>
    </row>
    <row r="386" spans="1:3">
      <c r="A386" s="9"/>
      <c r="B386" s="9"/>
      <c r="C386" s="17">
        <f>IF(AND(ISNUMBER(A386),ISNUMBER(B386)),B386-A386,"")</f>
        <v/>
      </c>
    </row>
    <row r="387" spans="1:3">
      <c r="A387" s="9"/>
      <c r="B387" s="9"/>
      <c r="C387" s="17">
        <f>IF(AND(ISNUMBER(A387),ISNUMBER(B387)),B387-A387,"")</f>
        <v/>
      </c>
    </row>
    <row r="388" spans="1:3">
      <c r="A388" s="9"/>
      <c r="B388" s="9"/>
      <c r="C388" s="17">
        <f>IF(AND(ISNUMBER(A388),ISNUMBER(B388)),B388-A388,"")</f>
        <v/>
      </c>
    </row>
    <row r="389" spans="1:3">
      <c r="A389" s="9"/>
      <c r="B389" s="9"/>
      <c r="C389" s="17">
        <f>IF(AND(ISNUMBER(A389),ISNUMBER(B389)),B389-A389,"")</f>
        <v/>
      </c>
    </row>
    <row r="390" spans="1:3">
      <c r="A390" s="9"/>
      <c r="B390" s="9"/>
      <c r="C390" s="17">
        <f>IF(AND(ISNUMBER(A390),ISNUMBER(B390)),B390-A390,"")</f>
        <v/>
      </c>
    </row>
    <row r="391" spans="1:3">
      <c r="A391" s="9"/>
      <c r="B391" s="9"/>
      <c r="C391" s="17">
        <f>IF(AND(ISNUMBER(A391),ISNUMBER(B391)),B391-A391,"")</f>
        <v/>
      </c>
    </row>
    <row r="392" spans="1:3">
      <c r="A392" s="9"/>
      <c r="B392" s="9"/>
      <c r="C392" s="17">
        <f>IF(AND(ISNUMBER(A392),ISNUMBER(B392)),B392-A392,"")</f>
        <v/>
      </c>
    </row>
    <row r="393" spans="1:3">
      <c r="A393" s="9"/>
      <c r="B393" s="9"/>
      <c r="C393" s="17">
        <f>IF(AND(ISNUMBER(A393),ISNUMBER(B393)),B393-A393,"")</f>
        <v/>
      </c>
    </row>
    <row r="394" spans="1:3">
      <c r="A394" s="9"/>
      <c r="B394" s="9"/>
      <c r="C394" s="17">
        <f>IF(AND(ISNUMBER(A394),ISNUMBER(B394)),B394-A394,"")</f>
        <v/>
      </c>
    </row>
    <row r="395" spans="1:3">
      <c r="A395" s="9"/>
      <c r="B395" s="9"/>
      <c r="C395" s="17">
        <f>IF(AND(ISNUMBER(A395),ISNUMBER(B395)),B395-A395,"")</f>
        <v/>
      </c>
    </row>
    <row r="396" spans="1:3">
      <c r="A396" s="9"/>
      <c r="B396" s="9"/>
      <c r="C396" s="17">
        <f>IF(AND(ISNUMBER(A396),ISNUMBER(B396)),B396-A396,"")</f>
        <v/>
      </c>
    </row>
    <row r="397" spans="1:3">
      <c r="A397" s="9"/>
      <c r="B397" s="9"/>
      <c r="C397" s="17">
        <f>IF(AND(ISNUMBER(A397),ISNUMBER(B397)),B397-A397,"")</f>
        <v/>
      </c>
    </row>
    <row r="398" spans="1:3">
      <c r="A398" s="9"/>
      <c r="B398" s="9"/>
      <c r="C398" s="17">
        <f>IF(AND(ISNUMBER(A398),ISNUMBER(B398)),B398-A398,"")</f>
        <v/>
      </c>
    </row>
    <row r="399" spans="1:3">
      <c r="A399" s="9"/>
      <c r="B399" s="9"/>
      <c r="C399" s="17">
        <f>IF(AND(ISNUMBER(A399),ISNUMBER(B399)),B399-A399,"")</f>
        <v/>
      </c>
    </row>
    <row r="400" spans="1:3">
      <c r="A400" s="9"/>
      <c r="B400" s="9"/>
      <c r="C400" s="17">
        <f>IF(AND(ISNUMBER(A400),ISNUMBER(B400)),B400-A400,"")</f>
        <v/>
      </c>
    </row>
    <row r="401" spans="1:3">
      <c r="A401" s="9"/>
      <c r="B401" s="9"/>
      <c r="C401" s="17">
        <f>IF(AND(ISNUMBER(A401),ISNUMBER(B401)),B401-A401,"")</f>
        <v/>
      </c>
    </row>
    <row r="402" spans="1:3">
      <c r="A402" s="9"/>
      <c r="B402" s="9"/>
      <c r="C402" s="17">
        <f>IF(AND(ISNUMBER(A402),ISNUMBER(B402)),B402-A402,"")</f>
        <v/>
      </c>
    </row>
    <row r="403" spans="1:3">
      <c r="A403" s="9"/>
      <c r="B403" s="9"/>
      <c r="C403" s="17">
        <f>IF(AND(ISNUMBER(A403),ISNUMBER(B403)),B403-A403,"")</f>
        <v/>
      </c>
    </row>
    <row r="404" spans="1:3">
      <c r="A404" s="9"/>
      <c r="B404" s="9"/>
      <c r="C404" s="17">
        <f>IF(AND(ISNUMBER(A404),ISNUMBER(B404)),B404-A404,"")</f>
        <v/>
      </c>
    </row>
    <row r="405" spans="1:3">
      <c r="A405" s="9"/>
      <c r="B405" s="9"/>
      <c r="C405" s="17">
        <f>IF(AND(ISNUMBER(A405),ISNUMBER(B405)),B405-A405,"")</f>
        <v/>
      </c>
    </row>
    <row r="406" spans="1:3">
      <c r="A406" s="9"/>
      <c r="B406" s="9"/>
      <c r="C406" s="17">
        <f>IF(AND(ISNUMBER(A406),ISNUMBER(B406)),B406-A406,"")</f>
        <v/>
      </c>
    </row>
    <row r="407" spans="1:3">
      <c r="A407" s="9"/>
      <c r="B407" s="9"/>
      <c r="C407" s="17">
        <f>IF(AND(ISNUMBER(A407),ISNUMBER(B407)),B407-A407,"")</f>
        <v/>
      </c>
    </row>
    <row r="408" spans="1:3">
      <c r="A408" s="9"/>
      <c r="B408" s="9"/>
      <c r="C408" s="17">
        <f>IF(AND(ISNUMBER(A408),ISNUMBER(B408)),B408-A408,"")</f>
        <v/>
      </c>
    </row>
    <row r="409" spans="1:3">
      <c r="A409" s="9"/>
      <c r="B409" s="9"/>
      <c r="C409" s="17">
        <f>IF(AND(ISNUMBER(A409),ISNUMBER(B409)),B409-A409,"")</f>
        <v/>
      </c>
    </row>
    <row r="410" spans="1:3">
      <c r="A410" s="9"/>
      <c r="B410" s="9"/>
      <c r="C410" s="17">
        <f>IF(AND(ISNUMBER(A410),ISNUMBER(B410)),B410-A410,"")</f>
        <v/>
      </c>
    </row>
    <row r="411" spans="1:3">
      <c r="A411" s="9"/>
      <c r="B411" s="9"/>
      <c r="C411" s="17">
        <f>IF(AND(ISNUMBER(A411),ISNUMBER(B411)),B411-A411,"")</f>
        <v/>
      </c>
    </row>
    <row r="412" spans="1:3">
      <c r="A412" s="9"/>
      <c r="B412" s="9"/>
      <c r="C412" s="17">
        <f>IF(AND(ISNUMBER(A412),ISNUMBER(B412)),B412-A412,"")</f>
        <v/>
      </c>
    </row>
    <row r="413" spans="1:3">
      <c r="A413" s="9"/>
      <c r="B413" s="9"/>
      <c r="C413" s="17">
        <f>IF(AND(ISNUMBER(A413),ISNUMBER(B413)),B413-A413,"")</f>
        <v/>
      </c>
    </row>
    <row r="414" spans="1:3">
      <c r="A414" s="9"/>
      <c r="B414" s="9"/>
      <c r="C414" s="17">
        <f>IF(AND(ISNUMBER(A414),ISNUMBER(B414)),B414-A414,"")</f>
        <v/>
      </c>
    </row>
    <row r="415" spans="1:3">
      <c r="A415" s="9"/>
      <c r="B415" s="9"/>
      <c r="C415" s="17">
        <f>IF(AND(ISNUMBER(A415),ISNUMBER(B415)),B415-A415,"")</f>
        <v/>
      </c>
    </row>
    <row r="416" spans="1:3">
      <c r="A416" s="9"/>
      <c r="B416" s="9"/>
      <c r="C416" s="17">
        <f>IF(AND(ISNUMBER(A416),ISNUMBER(B416)),B416-A416,"")</f>
        <v/>
      </c>
    </row>
    <row r="417" spans="1:3">
      <c r="A417" s="9"/>
      <c r="B417" s="9"/>
      <c r="C417" s="17">
        <f>IF(AND(ISNUMBER(A417),ISNUMBER(B417)),B417-A417,"")</f>
        <v/>
      </c>
    </row>
    <row r="418" spans="1:3">
      <c r="A418" s="9"/>
      <c r="B418" s="9"/>
      <c r="C418" s="17">
        <f>IF(AND(ISNUMBER(A418),ISNUMBER(B418)),B418-A418,"")</f>
        <v/>
      </c>
    </row>
    <row r="419" spans="1:3">
      <c r="A419" s="9"/>
      <c r="B419" s="9"/>
      <c r="C419" s="17">
        <f>IF(AND(ISNUMBER(A419),ISNUMBER(B419)),B419-A419,"")</f>
        <v/>
      </c>
    </row>
    <row r="420" spans="1:3">
      <c r="A420" s="9"/>
      <c r="B420" s="9"/>
      <c r="C420" s="17">
        <f>IF(AND(ISNUMBER(A420),ISNUMBER(B420)),B420-A420,"")</f>
        <v/>
      </c>
    </row>
    <row r="421" spans="1:3">
      <c r="A421" s="9"/>
      <c r="B421" s="9"/>
      <c r="C421" s="17">
        <f>IF(AND(ISNUMBER(A421),ISNUMBER(B421)),B421-A421,"")</f>
        <v/>
      </c>
    </row>
    <row r="422" spans="1:3">
      <c r="A422" s="9"/>
      <c r="B422" s="9"/>
      <c r="C422" s="17">
        <f>IF(AND(ISNUMBER(A422),ISNUMBER(B422)),B422-A422,"")</f>
        <v/>
      </c>
    </row>
    <row r="423" spans="1:3">
      <c r="A423" s="9"/>
      <c r="B423" s="9"/>
      <c r="C423" s="17">
        <f>IF(AND(ISNUMBER(A423),ISNUMBER(B423)),B423-A423,"")</f>
        <v/>
      </c>
    </row>
    <row r="424" spans="1:3">
      <c r="A424" s="9"/>
      <c r="B424" s="9"/>
      <c r="C424" s="17">
        <f>IF(AND(ISNUMBER(A424),ISNUMBER(B424)),B424-A424,"")</f>
        <v/>
      </c>
    </row>
    <row r="425" spans="1:3">
      <c r="A425" s="9"/>
      <c r="B425" s="9"/>
      <c r="C425" s="17">
        <f>IF(AND(ISNUMBER(A425),ISNUMBER(B425)),B425-A425,"")</f>
        <v/>
      </c>
    </row>
    <row r="426" spans="1:3">
      <c r="A426" s="9"/>
      <c r="B426" s="9"/>
      <c r="C426" s="17">
        <f>IF(AND(ISNUMBER(A426),ISNUMBER(B426)),B426-A426,"")</f>
        <v/>
      </c>
    </row>
    <row r="427" spans="1:3">
      <c r="A427" s="9"/>
      <c r="B427" s="9"/>
      <c r="C427" s="17">
        <f>IF(AND(ISNUMBER(A427),ISNUMBER(B427)),B427-A427,"")</f>
        <v/>
      </c>
    </row>
    <row r="428" spans="1:3">
      <c r="A428" s="9"/>
      <c r="B428" s="9"/>
      <c r="C428" s="17">
        <f>IF(AND(ISNUMBER(A428),ISNUMBER(B428)),B428-A428,"")</f>
        <v/>
      </c>
    </row>
    <row r="429" spans="1:3">
      <c r="A429" s="9"/>
      <c r="B429" s="9"/>
      <c r="C429" s="17">
        <f>IF(AND(ISNUMBER(A429),ISNUMBER(B429)),B429-A429,"")</f>
        <v/>
      </c>
    </row>
    <row r="430" spans="1:3">
      <c r="A430" s="9"/>
      <c r="B430" s="9"/>
      <c r="C430" s="17">
        <f>IF(AND(ISNUMBER(A430),ISNUMBER(B430)),B430-A430,"")</f>
        <v/>
      </c>
    </row>
    <row r="431" spans="1:3">
      <c r="A431" s="9"/>
      <c r="B431" s="9"/>
      <c r="C431" s="17">
        <f>IF(AND(ISNUMBER(A431),ISNUMBER(B431)),B431-A431,"")</f>
        <v/>
      </c>
    </row>
    <row r="432" spans="1:3">
      <c r="A432" s="9"/>
      <c r="B432" s="9"/>
      <c r="C432" s="17">
        <f>IF(AND(ISNUMBER(A432),ISNUMBER(B432)),B432-A432,"")</f>
        <v/>
      </c>
    </row>
    <row r="433" spans="1:3">
      <c r="A433" s="9"/>
      <c r="B433" s="9"/>
      <c r="C433" s="17">
        <f>IF(AND(ISNUMBER(A433),ISNUMBER(B433)),B433-A433,"")</f>
        <v/>
      </c>
    </row>
    <row r="434" spans="1:3">
      <c r="A434" s="9"/>
      <c r="B434" s="9"/>
      <c r="C434" s="17">
        <f>IF(AND(ISNUMBER(A434),ISNUMBER(B434)),B434-A434,"")</f>
        <v/>
      </c>
    </row>
    <row r="435" spans="1:3">
      <c r="A435" s="9"/>
      <c r="B435" s="9"/>
      <c r="C435" s="17">
        <f>IF(AND(ISNUMBER(A435),ISNUMBER(B435)),B435-A435,"")</f>
        <v/>
      </c>
    </row>
    <row r="436" spans="1:3">
      <c r="A436" s="9"/>
      <c r="B436" s="9"/>
      <c r="C436" s="17">
        <f>IF(AND(ISNUMBER(A436),ISNUMBER(B436)),B436-A436,"")</f>
        <v/>
      </c>
    </row>
    <row r="437" spans="1:3">
      <c r="A437" s="9"/>
      <c r="B437" s="9"/>
      <c r="C437" s="17">
        <f>IF(AND(ISNUMBER(A437),ISNUMBER(B437)),B437-A437,"")</f>
        <v/>
      </c>
    </row>
    <row r="438" spans="1:3">
      <c r="A438" s="9"/>
      <c r="B438" s="9"/>
      <c r="C438" s="17">
        <f>IF(AND(ISNUMBER(A438),ISNUMBER(B438)),B438-A438,"")</f>
        <v/>
      </c>
    </row>
    <row r="439" spans="1:3">
      <c r="A439" s="9"/>
      <c r="B439" s="9"/>
      <c r="C439" s="17">
        <f>IF(AND(ISNUMBER(A439),ISNUMBER(B439)),B439-A439,"")</f>
        <v/>
      </c>
    </row>
    <row r="440" spans="1:3">
      <c r="A440" s="9"/>
      <c r="B440" s="9"/>
      <c r="C440" s="17">
        <f>IF(AND(ISNUMBER(A440),ISNUMBER(B440)),B440-A440,"")</f>
        <v/>
      </c>
    </row>
    <row r="441" spans="1:3">
      <c r="A441" s="9"/>
      <c r="B441" s="9"/>
      <c r="C441" s="17">
        <f>IF(AND(ISNUMBER(A441),ISNUMBER(B441)),B441-A441,"")</f>
        <v/>
      </c>
    </row>
    <row r="442" spans="1:3">
      <c r="A442" s="9"/>
      <c r="B442" s="9"/>
      <c r="C442" s="17">
        <f>IF(AND(ISNUMBER(A442),ISNUMBER(B442)),B442-A442,"")</f>
        <v/>
      </c>
    </row>
    <row r="443" spans="1:3">
      <c r="A443" s="9"/>
      <c r="B443" s="9"/>
      <c r="C443" s="17">
        <f>IF(AND(ISNUMBER(A443),ISNUMBER(B443)),B443-A443,"")</f>
        <v/>
      </c>
    </row>
    <row r="444" spans="1:3">
      <c r="A444" s="9"/>
      <c r="B444" s="9"/>
      <c r="C444" s="17">
        <f>IF(AND(ISNUMBER(A444),ISNUMBER(B444)),B444-A444,"")</f>
        <v/>
      </c>
    </row>
    <row r="445" spans="1:3">
      <c r="A445" s="9"/>
      <c r="B445" s="9"/>
      <c r="C445" s="17">
        <f>IF(AND(ISNUMBER(A445),ISNUMBER(B445)),B445-A445,"")</f>
        <v/>
      </c>
    </row>
    <row r="446" spans="1:3">
      <c r="A446" s="9"/>
      <c r="B446" s="9"/>
      <c r="C446" s="17">
        <f>IF(AND(ISNUMBER(A446),ISNUMBER(B446)),B446-A446,"")</f>
        <v/>
      </c>
    </row>
    <row r="447" spans="1:3">
      <c r="A447" s="9"/>
      <c r="B447" s="9"/>
      <c r="C447" s="17">
        <f>IF(AND(ISNUMBER(A447),ISNUMBER(B447)),B447-A447,"")</f>
        <v/>
      </c>
    </row>
    <row r="448" spans="1:3">
      <c r="A448" s="9"/>
      <c r="B448" s="9"/>
      <c r="C448" s="17">
        <f>IF(AND(ISNUMBER(A448),ISNUMBER(B448)),B448-A448,"")</f>
        <v/>
      </c>
    </row>
    <row r="449" spans="1:3">
      <c r="A449" s="9"/>
      <c r="B449" s="9"/>
      <c r="C449" s="17">
        <f>IF(AND(ISNUMBER(A449),ISNUMBER(B449)),B449-A449,"")</f>
        <v/>
      </c>
    </row>
    <row r="450" spans="1:3">
      <c r="A450" s="9"/>
      <c r="B450" s="9"/>
      <c r="C450" s="17">
        <f>IF(AND(ISNUMBER(A450),ISNUMBER(B450)),B450-A450,"")</f>
        <v/>
      </c>
    </row>
    <row r="451" spans="1:3">
      <c r="A451" s="9"/>
      <c r="B451" s="9"/>
      <c r="C451" s="17">
        <f>IF(AND(ISNUMBER(A451),ISNUMBER(B451)),B451-A451,"")</f>
        <v/>
      </c>
    </row>
    <row r="452" spans="1:3">
      <c r="A452" s="9"/>
      <c r="B452" s="9"/>
      <c r="C452" s="17">
        <f>IF(AND(ISNUMBER(A452),ISNUMBER(B452)),B452-A452,"")</f>
        <v/>
      </c>
    </row>
    <row r="453" spans="1:3">
      <c r="A453" s="9"/>
      <c r="B453" s="9"/>
      <c r="C453" s="17">
        <f>IF(AND(ISNUMBER(A453),ISNUMBER(B453)),B453-A453,"")</f>
        <v/>
      </c>
    </row>
    <row r="454" spans="1:3">
      <c r="A454" s="9"/>
      <c r="B454" s="9"/>
      <c r="C454" s="17">
        <f>IF(AND(ISNUMBER(A454),ISNUMBER(B454)),B454-A454,"")</f>
        <v/>
      </c>
    </row>
    <row r="455" spans="1:3">
      <c r="A455" s="9"/>
      <c r="B455" s="9"/>
      <c r="C455" s="17">
        <f>IF(AND(ISNUMBER(A455),ISNUMBER(B455)),B455-A455,"")</f>
        <v/>
      </c>
    </row>
    <row r="456" spans="1:3">
      <c r="A456" s="9"/>
      <c r="B456" s="9"/>
      <c r="C456" s="17">
        <f>IF(AND(ISNUMBER(A456),ISNUMBER(B456)),B456-A456,"")</f>
        <v/>
      </c>
    </row>
    <row r="457" spans="1:3">
      <c r="A457" s="9"/>
      <c r="B457" s="9"/>
      <c r="C457" s="17">
        <f>IF(AND(ISNUMBER(A457),ISNUMBER(B457)),B457-A457,"")</f>
        <v/>
      </c>
    </row>
    <row r="458" spans="1:3">
      <c r="A458" s="9"/>
      <c r="B458" s="9"/>
      <c r="C458" s="17">
        <f>IF(AND(ISNUMBER(A458),ISNUMBER(B458)),B458-A458,"")</f>
        <v/>
      </c>
    </row>
    <row r="459" spans="1:3">
      <c r="A459" s="9"/>
      <c r="B459" s="9"/>
      <c r="C459" s="17">
        <f>IF(AND(ISNUMBER(A459),ISNUMBER(B459)),B459-A459,"")</f>
        <v/>
      </c>
    </row>
    <row r="460" spans="1:3">
      <c r="A460" s="9"/>
      <c r="B460" s="9"/>
      <c r="C460" s="17">
        <f>IF(AND(ISNUMBER(A460),ISNUMBER(B460)),B460-A460,"")</f>
        <v/>
      </c>
    </row>
    <row r="461" spans="1:3">
      <c r="A461" s="9"/>
      <c r="B461" s="9"/>
      <c r="C461" s="17">
        <f>IF(AND(ISNUMBER(A461),ISNUMBER(B461)),B461-A461,"")</f>
        <v/>
      </c>
    </row>
    <row r="462" spans="1:3">
      <c r="A462" s="9"/>
      <c r="B462" s="9"/>
      <c r="C462" s="17">
        <f>IF(AND(ISNUMBER(A462),ISNUMBER(B462)),B462-A462,"")</f>
        <v/>
      </c>
    </row>
    <row r="463" spans="1:3">
      <c r="A463" s="9"/>
      <c r="B463" s="9"/>
      <c r="C463" s="17">
        <f>IF(AND(ISNUMBER(A463),ISNUMBER(B463)),B463-A463,"")</f>
        <v/>
      </c>
    </row>
    <row r="464" spans="1:3">
      <c r="A464" s="9"/>
      <c r="B464" s="9"/>
      <c r="C464" s="17">
        <f>IF(AND(ISNUMBER(A464),ISNUMBER(B464)),B464-A464,"")</f>
        <v/>
      </c>
    </row>
    <row r="465" spans="1:3">
      <c r="A465" s="9"/>
      <c r="B465" s="9"/>
      <c r="C465" s="17">
        <f>IF(AND(ISNUMBER(A465),ISNUMBER(B465)),B465-A465,"")</f>
        <v/>
      </c>
    </row>
    <row r="466" spans="1:3">
      <c r="A466" s="9"/>
      <c r="B466" s="9"/>
      <c r="C466" s="17">
        <f>IF(AND(ISNUMBER(A466),ISNUMBER(B466)),B466-A466,"")</f>
        <v/>
      </c>
    </row>
    <row r="467" spans="1:3">
      <c r="A467" s="9"/>
      <c r="B467" s="9"/>
      <c r="C467" s="17">
        <f>IF(AND(ISNUMBER(A467),ISNUMBER(B467)),B467-A467,"")</f>
        <v/>
      </c>
    </row>
    <row r="468" spans="1:3">
      <c r="A468" s="9"/>
      <c r="B468" s="9"/>
      <c r="C468" s="17">
        <f>IF(AND(ISNUMBER(A468),ISNUMBER(B468)),B468-A468,"")</f>
        <v/>
      </c>
    </row>
    <row r="469" spans="1:3">
      <c r="A469" s="9"/>
      <c r="B469" s="9"/>
      <c r="C469" s="17">
        <f>IF(AND(ISNUMBER(A469),ISNUMBER(B469)),B469-A469,"")</f>
        <v/>
      </c>
    </row>
    <row r="470" spans="1:3">
      <c r="A470" s="9"/>
      <c r="B470" s="9"/>
      <c r="C470" s="17">
        <f>IF(AND(ISNUMBER(A470),ISNUMBER(B470)),B470-A470,"")</f>
        <v/>
      </c>
    </row>
    <row r="471" spans="1:3">
      <c r="A471" s="9"/>
      <c r="B471" s="9"/>
      <c r="C471" s="17">
        <f>IF(AND(ISNUMBER(A471),ISNUMBER(B471)),B471-A471,"")</f>
        <v/>
      </c>
    </row>
    <row r="472" spans="1:3">
      <c r="A472" s="9"/>
      <c r="B472" s="9"/>
      <c r="C472" s="17">
        <f>IF(AND(ISNUMBER(A472),ISNUMBER(B472)),B472-A472,"")</f>
        <v/>
      </c>
    </row>
    <row r="473" spans="1:3">
      <c r="A473" s="9"/>
      <c r="B473" s="9"/>
      <c r="C473" s="17">
        <f>IF(AND(ISNUMBER(A473),ISNUMBER(B473)),B473-A473,"")</f>
        <v/>
      </c>
    </row>
    <row r="474" spans="1:3">
      <c r="A474" s="9"/>
      <c r="B474" s="9"/>
      <c r="C474" s="17">
        <f>IF(AND(ISNUMBER(A474),ISNUMBER(B474)),B474-A474,"")</f>
        <v/>
      </c>
    </row>
    <row r="475" spans="1:3">
      <c r="A475" s="9"/>
      <c r="B475" s="9"/>
      <c r="C475" s="17">
        <f>IF(AND(ISNUMBER(A475),ISNUMBER(B475)),B475-A475,"")</f>
        <v/>
      </c>
    </row>
    <row r="476" spans="1:3">
      <c r="A476" s="9"/>
      <c r="B476" s="9"/>
      <c r="C476" s="17">
        <f>IF(AND(ISNUMBER(A476),ISNUMBER(B476)),B476-A476,"")</f>
        <v/>
      </c>
    </row>
    <row r="477" spans="1:3">
      <c r="A477" s="9"/>
      <c r="B477" s="9"/>
      <c r="C477" s="17">
        <f>IF(AND(ISNUMBER(A477),ISNUMBER(B477)),B477-A477,"")</f>
        <v/>
      </c>
    </row>
    <row r="478" spans="1:3">
      <c r="A478" s="9"/>
      <c r="B478" s="9"/>
      <c r="C478" s="17">
        <f>IF(AND(ISNUMBER(A478),ISNUMBER(B478)),B478-A478,"")</f>
        <v/>
      </c>
    </row>
    <row r="479" spans="1:3">
      <c r="A479" s="9"/>
      <c r="B479" s="9"/>
      <c r="C479" s="17">
        <f>IF(AND(ISNUMBER(A479),ISNUMBER(B479)),B479-A479,"")</f>
        <v/>
      </c>
    </row>
    <row r="480" spans="1:3">
      <c r="A480" s="9"/>
      <c r="B480" s="9"/>
      <c r="C480" s="17">
        <f>IF(AND(ISNUMBER(A480),ISNUMBER(B480)),B480-A480,"")</f>
        <v/>
      </c>
    </row>
    <row r="481" spans="1:3">
      <c r="A481" s="9"/>
      <c r="B481" s="9"/>
      <c r="C481" s="17">
        <f>IF(AND(ISNUMBER(A481),ISNUMBER(B481)),B481-A481,"")</f>
        <v/>
      </c>
    </row>
    <row r="482" spans="1:3">
      <c r="A482" s="9"/>
      <c r="B482" s="9"/>
      <c r="C482" s="17">
        <f>IF(AND(ISNUMBER(A482),ISNUMBER(B482)),B482-A482,"")</f>
        <v/>
      </c>
    </row>
    <row r="483" spans="1:3">
      <c r="A483" s="9"/>
      <c r="B483" s="9"/>
      <c r="C483" s="17">
        <f>IF(AND(ISNUMBER(A483),ISNUMBER(B483)),B483-A483,"")</f>
        <v/>
      </c>
    </row>
    <row r="484" spans="1:3">
      <c r="A484" s="9"/>
      <c r="B484" s="9"/>
      <c r="C484" s="17">
        <f>IF(AND(ISNUMBER(A484),ISNUMBER(B484)),B484-A484,"")</f>
        <v/>
      </c>
    </row>
    <row r="485" spans="1:3">
      <c r="A485" s="9"/>
      <c r="B485" s="9"/>
      <c r="C485" s="17">
        <f>IF(AND(ISNUMBER(A485),ISNUMBER(B485)),B485-A485,"")</f>
        <v/>
      </c>
    </row>
    <row r="486" spans="1:3">
      <c r="A486" s="9"/>
      <c r="B486" s="9"/>
      <c r="C486" s="17">
        <f>IF(AND(ISNUMBER(A486),ISNUMBER(B486)),B486-A486,"")</f>
        <v/>
      </c>
    </row>
    <row r="487" spans="1:3">
      <c r="A487" s="9"/>
      <c r="B487" s="9"/>
      <c r="C487" s="17">
        <f>IF(AND(ISNUMBER(A487),ISNUMBER(B487)),B487-A487,"")</f>
        <v/>
      </c>
    </row>
    <row r="488" spans="1:3">
      <c r="A488" s="9"/>
      <c r="B488" s="9"/>
      <c r="C488" s="17">
        <f>IF(AND(ISNUMBER(A488),ISNUMBER(B488)),B488-A488,"")</f>
        <v/>
      </c>
    </row>
    <row r="489" spans="1:3">
      <c r="A489" s="9"/>
      <c r="B489" s="9"/>
      <c r="C489" s="17">
        <f>IF(AND(ISNUMBER(A489),ISNUMBER(B489)),B489-A489,"")</f>
        <v/>
      </c>
    </row>
    <row r="490" spans="1:3">
      <c r="A490" s="9"/>
      <c r="B490" s="9"/>
      <c r="C490" s="17">
        <f>IF(AND(ISNUMBER(A490),ISNUMBER(B490)),B490-A490,"")</f>
        <v/>
      </c>
    </row>
    <row r="491" spans="1:3">
      <c r="A491" s="9"/>
      <c r="B491" s="9"/>
      <c r="C491" s="17">
        <f>IF(AND(ISNUMBER(A491),ISNUMBER(B491)),B491-A491,"")</f>
        <v/>
      </c>
    </row>
    <row r="492" spans="1:3">
      <c r="A492" s="9"/>
      <c r="B492" s="9"/>
      <c r="C492" s="17">
        <f>IF(AND(ISNUMBER(A492),ISNUMBER(B492)),B492-A492,"")</f>
        <v/>
      </c>
    </row>
    <row r="493" spans="1:3">
      <c r="A493" s="9"/>
      <c r="B493" s="9"/>
      <c r="C493" s="17">
        <f>IF(AND(ISNUMBER(A493),ISNUMBER(B493)),B493-A493,"")</f>
        <v/>
      </c>
    </row>
    <row r="494" spans="1:3">
      <c r="A494" s="9"/>
      <c r="B494" s="9"/>
      <c r="C494" s="17">
        <f>IF(AND(ISNUMBER(A494),ISNUMBER(B494)),B494-A494,"")</f>
        <v/>
      </c>
    </row>
    <row r="495" spans="1:3">
      <c r="A495" s="9"/>
      <c r="B495" s="9"/>
      <c r="C495" s="17">
        <f>IF(AND(ISNUMBER(A495),ISNUMBER(B495)),B495-A495,"")</f>
        <v/>
      </c>
    </row>
    <row r="496" spans="1:3">
      <c r="A496" s="9"/>
      <c r="B496" s="9"/>
      <c r="C496" s="17">
        <f>IF(AND(ISNUMBER(A496),ISNUMBER(B496)),B496-A496,"")</f>
        <v/>
      </c>
    </row>
    <row r="497" spans="1:3">
      <c r="A497" s="9"/>
      <c r="B497" s="9"/>
      <c r="C497" s="17">
        <f>IF(AND(ISNUMBER(A497),ISNUMBER(B497)),B497-A497,"")</f>
        <v/>
      </c>
    </row>
    <row r="498" spans="1:3">
      <c r="A498" s="9"/>
      <c r="B498" s="9"/>
      <c r="C498" s="17">
        <f>IF(AND(ISNUMBER(A498),ISNUMBER(B498)),B498-A498,"")</f>
        <v/>
      </c>
    </row>
    <row r="499" spans="1:3">
      <c r="A499" s="9"/>
      <c r="B499" s="9"/>
      <c r="C499" s="17">
        <f>IF(AND(ISNUMBER(A499),ISNUMBER(B499)),B499-A499,"")</f>
        <v/>
      </c>
    </row>
    <row r="500" spans="1:3">
      <c r="A500" s="9"/>
      <c r="B500" s="9"/>
      <c r="C500" s="17">
        <f>IF(AND(ISNUMBER(A500),ISNUMBER(B500)),B500-A500,"")</f>
        <v/>
      </c>
    </row>
    <row r="501" spans="1:3">
      <c r="A501" s="9"/>
      <c r="B501" s="9"/>
      <c r="C501" s="17">
        <f>IF(AND(ISNUMBER(A501),ISNUMBER(B501)),B501-A501,"")</f>
        <v/>
      </c>
    </row>
    <row r="502" spans="1:3">
      <c r="A502" s="9"/>
      <c r="B502" s="9"/>
      <c r="C502" s="17">
        <f>IF(AND(ISNUMBER(A502),ISNUMBER(B502)),B502-A502,"")</f>
        <v/>
      </c>
    </row>
    <row r="503" spans="1:3">
      <c r="A503" s="9"/>
      <c r="B503" s="9"/>
      <c r="C503" s="17">
        <f>IF(AND(ISNUMBER(A503),ISNUMBER(B503)),B503-A503,"")</f>
        <v/>
      </c>
    </row>
    <row r="504" spans="1:3">
      <c r="A504" s="9"/>
      <c r="B504" s="9"/>
      <c r="C504" s="17">
        <f>IF(AND(ISNUMBER(A504),ISNUMBER(B504)),B504-A504,"")</f>
        <v/>
      </c>
    </row>
    <row r="505" spans="1:3">
      <c r="A505" s="9"/>
      <c r="B505" s="9"/>
      <c r="C505" s="17">
        <f>IF(AND(ISNUMBER(A505),ISNUMBER(B505)),B505-A505,"")</f>
        <v/>
      </c>
    </row>
    <row r="506" spans="1:3">
      <c r="A506" s="9"/>
      <c r="B506" s="9"/>
      <c r="C506" s="17">
        <f>IF(AND(ISNUMBER(A506),ISNUMBER(B506)),B506-A506,"")</f>
        <v/>
      </c>
    </row>
    <row r="507" spans="1:3">
      <c r="A507" s="9"/>
      <c r="B507" s="9"/>
      <c r="C507" s="17">
        <f>IF(AND(ISNUMBER(A507),ISNUMBER(B507)),B507-A507,"")</f>
        <v/>
      </c>
    </row>
    <row r="508" spans="1:3">
      <c r="A508" s="9"/>
      <c r="B508" s="9"/>
      <c r="C508" s="17">
        <f>IF(AND(ISNUMBER(A508),ISNUMBER(B508)),B508-A508,"")</f>
        <v/>
      </c>
    </row>
    <row r="509" spans="1:3">
      <c r="A509" s="9"/>
      <c r="B509" s="9"/>
      <c r="C509" s="17">
        <f>IF(AND(ISNUMBER(A509),ISNUMBER(B509)),B509-A509,"")</f>
        <v/>
      </c>
    </row>
    <row r="510" spans="1:3">
      <c r="A510" s="9"/>
      <c r="B510" s="9"/>
      <c r="C510" s="17">
        <f>IF(AND(ISNUMBER(A510),ISNUMBER(B510)),B510-A510,"")</f>
        <v/>
      </c>
    </row>
    <row r="511" spans="1:3">
      <c r="A511" s="9"/>
      <c r="B511" s="9"/>
      <c r="C511" s="17">
        <f>IF(AND(ISNUMBER(A511),ISNUMBER(B511)),B511-A511,"")</f>
        <v/>
      </c>
    </row>
    <row r="512" spans="1:3">
      <c r="A512" s="9"/>
      <c r="B512" s="9"/>
      <c r="C512" s="17">
        <f>IF(AND(ISNUMBER(A512),ISNUMBER(B512)),B512-A512,"")</f>
        <v/>
      </c>
    </row>
    <row r="513" spans="1:3">
      <c r="A513" s="9"/>
      <c r="B513" s="9"/>
      <c r="C513" s="17">
        <f>IF(AND(ISNUMBER(A513),ISNUMBER(B513)),B513-A513,"")</f>
        <v/>
      </c>
    </row>
    <row r="514" spans="1:3">
      <c r="A514" s="9"/>
      <c r="B514" s="9"/>
      <c r="C514" s="17">
        <f>IF(AND(ISNUMBER(A514),ISNUMBER(B514)),B514-A514,"")</f>
        <v/>
      </c>
    </row>
    <row r="515" spans="1:3">
      <c r="A515" s="9"/>
      <c r="B515" s="9"/>
      <c r="C515" s="17">
        <f>IF(AND(ISNUMBER(A515),ISNUMBER(B515)),B515-A515,"")</f>
        <v/>
      </c>
    </row>
    <row r="516" spans="1:3">
      <c r="A516" s="9"/>
      <c r="B516" s="9"/>
      <c r="C516" s="17">
        <f>IF(AND(ISNUMBER(A516),ISNUMBER(B516)),B516-A516,"")</f>
        <v/>
      </c>
    </row>
    <row r="517" spans="1:3">
      <c r="A517" s="9"/>
      <c r="B517" s="9"/>
      <c r="C517" s="17">
        <f>IF(AND(ISNUMBER(A517),ISNUMBER(B517)),B517-A517,"")</f>
        <v/>
      </c>
    </row>
    <row r="518" spans="1:3">
      <c r="A518" s="9"/>
      <c r="B518" s="9"/>
      <c r="C518" s="17">
        <f>IF(AND(ISNUMBER(A518),ISNUMBER(B518)),B518-A518,"")</f>
        <v/>
      </c>
    </row>
    <row r="519" spans="1:3">
      <c r="A519" s="9"/>
      <c r="B519" s="9"/>
      <c r="C519" s="17">
        <f>IF(AND(ISNUMBER(A519),ISNUMBER(B519)),B519-A519,"")</f>
        <v/>
      </c>
    </row>
    <row r="520" spans="1:3">
      <c r="A520" s="9"/>
      <c r="B520" s="9"/>
      <c r="C520" s="17">
        <f>IF(AND(ISNUMBER(A520),ISNUMBER(B520)),B520-A520,"")</f>
        <v/>
      </c>
    </row>
    <row r="521" spans="1:3">
      <c r="A521" s="9"/>
      <c r="B521" s="9"/>
      <c r="C521" s="17">
        <f>IF(AND(ISNUMBER(A521),ISNUMBER(B521)),B521-A521,"")</f>
        <v/>
      </c>
    </row>
    <row r="522" spans="1:3">
      <c r="A522" s="9"/>
      <c r="B522" s="9"/>
      <c r="C522" s="17">
        <f>IF(AND(ISNUMBER(A522),ISNUMBER(B522)),B522-A522,"")</f>
        <v/>
      </c>
    </row>
    <row r="523" spans="1:3">
      <c r="A523" s="9"/>
      <c r="B523" s="9"/>
      <c r="C523" s="17">
        <f>IF(AND(ISNUMBER(A523),ISNUMBER(B523)),B523-A523,"")</f>
        <v/>
      </c>
    </row>
    <row r="524" spans="1:3">
      <c r="A524" s="9"/>
      <c r="B524" s="9"/>
      <c r="C524" s="17">
        <f>IF(AND(ISNUMBER(A524),ISNUMBER(B524)),B524-A524,"")</f>
        <v/>
      </c>
    </row>
    <row r="525" spans="1:3">
      <c r="A525" s="9"/>
      <c r="B525" s="9"/>
      <c r="C525" s="17">
        <f>IF(AND(ISNUMBER(A525),ISNUMBER(B525)),B525-A525,"")</f>
        <v/>
      </c>
    </row>
    <row r="526" spans="1:3">
      <c r="A526" s="9"/>
      <c r="B526" s="9"/>
      <c r="C526" s="17">
        <f>IF(AND(ISNUMBER(A526),ISNUMBER(B526)),B526-A526,"")</f>
        <v/>
      </c>
    </row>
    <row r="527" spans="1:3">
      <c r="A527" s="9"/>
      <c r="B527" s="9"/>
      <c r="C527" s="17">
        <f>IF(AND(ISNUMBER(A527),ISNUMBER(B527)),B527-A527,"")</f>
        <v/>
      </c>
    </row>
    <row r="528" spans="1:3">
      <c r="A528" s="9"/>
      <c r="B528" s="9"/>
      <c r="C528" s="17">
        <f>IF(AND(ISNUMBER(A528),ISNUMBER(B528)),B528-A528,"")</f>
        <v/>
      </c>
    </row>
    <row r="529" spans="1:3">
      <c r="A529" s="9"/>
      <c r="B529" s="9"/>
      <c r="C529" s="17">
        <f>IF(AND(ISNUMBER(A529),ISNUMBER(B529)),B529-A529,"")</f>
        <v/>
      </c>
    </row>
    <row r="530" spans="1:3">
      <c r="A530" s="9"/>
      <c r="B530" s="9"/>
      <c r="C530" s="17">
        <f>IF(AND(ISNUMBER(A530),ISNUMBER(B530)),B530-A530,"")</f>
        <v/>
      </c>
    </row>
    <row r="531" spans="1:3">
      <c r="A531" s="9"/>
      <c r="B531" s="9"/>
      <c r="C531" s="17">
        <f>IF(AND(ISNUMBER(A531),ISNUMBER(B531)),B531-A531,"")</f>
        <v/>
      </c>
    </row>
    <row r="532" spans="1:3">
      <c r="A532" s="9"/>
      <c r="B532" s="9"/>
      <c r="C532" s="17">
        <f>IF(AND(ISNUMBER(A532),ISNUMBER(B532)),B532-A532,"")</f>
        <v/>
      </c>
    </row>
    <row r="533" spans="1:3">
      <c r="A533" s="9"/>
      <c r="B533" s="9"/>
      <c r="C533" s="17">
        <f>IF(AND(ISNUMBER(A533),ISNUMBER(B533)),B533-A533,"")</f>
        <v/>
      </c>
    </row>
    <row r="534" spans="1:3">
      <c r="A534" s="9"/>
      <c r="B534" s="9"/>
      <c r="C534" s="17">
        <f>IF(AND(ISNUMBER(A534),ISNUMBER(B534)),B534-A534,"")</f>
        <v/>
      </c>
    </row>
    <row r="535" spans="1:3">
      <c r="A535" s="9"/>
      <c r="B535" s="9"/>
      <c r="C535" s="17">
        <f>IF(AND(ISNUMBER(A535),ISNUMBER(B535)),B535-A535,"")</f>
        <v/>
      </c>
    </row>
    <row r="536" spans="1:3">
      <c r="A536" s="9"/>
      <c r="B536" s="9"/>
      <c r="C536" s="17">
        <f>IF(AND(ISNUMBER(A536),ISNUMBER(B536)),B536-A536,"")</f>
        <v/>
      </c>
    </row>
    <row r="537" spans="1:3">
      <c r="A537" s="9"/>
      <c r="B537" s="9"/>
      <c r="C537" s="17">
        <f>IF(AND(ISNUMBER(A537),ISNUMBER(B537)),B537-A537,"")</f>
        <v/>
      </c>
    </row>
    <row r="538" spans="1:3">
      <c r="A538" s="9"/>
      <c r="B538" s="9"/>
      <c r="C538" s="17">
        <f>IF(AND(ISNUMBER(A538),ISNUMBER(B538)),B538-A538,"")</f>
        <v/>
      </c>
    </row>
    <row r="539" spans="1:3">
      <c r="A539" s="9"/>
      <c r="B539" s="9"/>
      <c r="C539" s="17">
        <f>IF(AND(ISNUMBER(A539),ISNUMBER(B539)),B539-A539,"")</f>
        <v/>
      </c>
    </row>
    <row r="540" spans="1:3">
      <c r="A540" s="9"/>
      <c r="B540" s="9"/>
      <c r="C540" s="17">
        <f>IF(AND(ISNUMBER(A540),ISNUMBER(B540)),B540-A540,"")</f>
        <v/>
      </c>
    </row>
    <row r="541" spans="1:3">
      <c r="A541" s="9"/>
      <c r="B541" s="9"/>
      <c r="C541" s="17">
        <f>IF(AND(ISNUMBER(A541),ISNUMBER(B541)),B541-A541,"")</f>
        <v/>
      </c>
    </row>
    <row r="542" spans="1:3">
      <c r="A542" s="9"/>
      <c r="B542" s="9"/>
      <c r="C542" s="17">
        <f>IF(AND(ISNUMBER(A542),ISNUMBER(B542)),B542-A542,"")</f>
        <v/>
      </c>
    </row>
    <row r="543" spans="1:3">
      <c r="A543" s="9"/>
      <c r="B543" s="9"/>
      <c r="C543" s="17">
        <f>IF(AND(ISNUMBER(A543),ISNUMBER(B543)),B543-A543,"")</f>
        <v/>
      </c>
    </row>
    <row r="544" spans="1:3">
      <c r="A544" s="9"/>
      <c r="B544" s="9"/>
      <c r="C544" s="17">
        <f>IF(AND(ISNUMBER(A544),ISNUMBER(B544)),B544-A544,"")</f>
        <v/>
      </c>
    </row>
    <row r="545" spans="1:3">
      <c r="A545" s="9"/>
      <c r="B545" s="9"/>
      <c r="C545" s="17">
        <f>IF(AND(ISNUMBER(A545),ISNUMBER(B545)),B545-A545,"")</f>
        <v/>
      </c>
    </row>
    <row r="546" spans="1:3">
      <c r="A546" s="9"/>
      <c r="B546" s="9"/>
      <c r="C546" s="17">
        <f>IF(AND(ISNUMBER(A546),ISNUMBER(B546)),B546-A546,"")</f>
        <v/>
      </c>
    </row>
    <row r="547" spans="1:3">
      <c r="A547" s="9"/>
      <c r="B547" s="9"/>
      <c r="C547" s="17">
        <f>IF(AND(ISNUMBER(A547),ISNUMBER(B547)),B547-A547,"")</f>
        <v/>
      </c>
    </row>
    <row r="548" spans="1:3">
      <c r="A548" s="9"/>
      <c r="B548" s="9"/>
      <c r="C548" s="17">
        <f>IF(AND(ISNUMBER(A548),ISNUMBER(B548)),B548-A548,"")</f>
        <v/>
      </c>
    </row>
    <row r="549" spans="1:3">
      <c r="A549" s="9"/>
      <c r="B549" s="9"/>
      <c r="C549" s="17">
        <f>IF(AND(ISNUMBER(A549),ISNUMBER(B549)),B549-A549,"")</f>
        <v/>
      </c>
    </row>
    <row r="550" spans="1:3">
      <c r="A550" s="9"/>
      <c r="B550" s="9"/>
      <c r="C550" s="17">
        <f>IF(AND(ISNUMBER(A550),ISNUMBER(B550)),B550-A550,"")</f>
        <v/>
      </c>
    </row>
    <row r="551" spans="1:3">
      <c r="A551" s="9"/>
      <c r="B551" s="9"/>
      <c r="C551" s="17">
        <f>IF(AND(ISNUMBER(A551),ISNUMBER(B551)),B551-A551,"")</f>
        <v/>
      </c>
    </row>
    <row r="552" spans="1:3">
      <c r="A552" s="9"/>
      <c r="B552" s="9"/>
      <c r="C552" s="17">
        <f>IF(AND(ISNUMBER(A552),ISNUMBER(B552)),B552-A552,"")</f>
        <v/>
      </c>
    </row>
    <row r="553" spans="1:3">
      <c r="A553" s="9"/>
      <c r="B553" s="9"/>
      <c r="C553" s="17">
        <f>IF(AND(ISNUMBER(A553),ISNUMBER(B553)),B553-A553,"")</f>
        <v/>
      </c>
    </row>
    <row r="554" spans="1:3">
      <c r="A554" s="9"/>
      <c r="B554" s="9"/>
      <c r="C554" s="17">
        <f>IF(AND(ISNUMBER(A554),ISNUMBER(B554)),B554-A554,"")</f>
        <v/>
      </c>
    </row>
    <row r="555" spans="1:3">
      <c r="A555" s="9"/>
      <c r="B555" s="9"/>
      <c r="C555" s="17">
        <f>IF(AND(ISNUMBER(A555),ISNUMBER(B555)),B555-A555,"")</f>
        <v/>
      </c>
    </row>
    <row r="556" spans="1:3">
      <c r="A556" s="9"/>
      <c r="B556" s="9"/>
      <c r="C556" s="17">
        <f>IF(AND(ISNUMBER(A556),ISNUMBER(B556)),B556-A556,"")</f>
        <v/>
      </c>
    </row>
    <row r="557" spans="1:3">
      <c r="A557" s="9"/>
      <c r="B557" s="9"/>
      <c r="C557" s="17">
        <f>IF(AND(ISNUMBER(A557),ISNUMBER(B557)),B557-A557,"")</f>
        <v/>
      </c>
    </row>
    <row r="558" spans="1:3">
      <c r="A558" s="9"/>
      <c r="B558" s="9"/>
      <c r="C558" s="17">
        <f>IF(AND(ISNUMBER(A558),ISNUMBER(B558)),B558-A558,"")</f>
        <v/>
      </c>
    </row>
    <row r="559" spans="1:3">
      <c r="A559" s="9"/>
      <c r="B559" s="9"/>
      <c r="C559" s="17">
        <f>IF(AND(ISNUMBER(A559),ISNUMBER(B559)),B559-A559,"")</f>
        <v/>
      </c>
    </row>
    <row r="560" spans="1:3">
      <c r="A560" s="9"/>
      <c r="B560" s="9"/>
      <c r="C560" s="17">
        <f>IF(AND(ISNUMBER(A560),ISNUMBER(B560)),B560-A560,"")</f>
        <v/>
      </c>
    </row>
    <row r="561" spans="1:3">
      <c r="A561" s="9"/>
      <c r="B561" s="9"/>
      <c r="C561" s="17">
        <f>IF(AND(ISNUMBER(A561),ISNUMBER(B561)),B561-A561,"")</f>
        <v/>
      </c>
    </row>
    <row r="562" spans="1:3">
      <c r="A562" s="9"/>
      <c r="B562" s="9"/>
      <c r="C562" s="17">
        <f>IF(AND(ISNUMBER(A562),ISNUMBER(B562)),B562-A562,"")</f>
        <v/>
      </c>
    </row>
    <row r="563" spans="1:3">
      <c r="A563" s="9"/>
      <c r="B563" s="9"/>
      <c r="C563" s="17">
        <f>IF(AND(ISNUMBER(A563),ISNUMBER(B563)),B563-A563,"")</f>
        <v/>
      </c>
    </row>
    <row r="564" spans="1:3">
      <c r="A564" s="9"/>
      <c r="B564" s="9"/>
      <c r="C564" s="17">
        <f>IF(AND(ISNUMBER(A564),ISNUMBER(B564)),B564-A564,"")</f>
        <v/>
      </c>
    </row>
    <row r="565" spans="1:3">
      <c r="A565" s="9"/>
      <c r="B565" s="9"/>
      <c r="C565" s="17">
        <f>IF(AND(ISNUMBER(A565),ISNUMBER(B565)),B565-A565,"")</f>
        <v/>
      </c>
    </row>
    <row r="566" spans="1:3">
      <c r="A566" s="9"/>
      <c r="B566" s="9"/>
      <c r="C566" s="17">
        <f>IF(AND(ISNUMBER(A566),ISNUMBER(B566)),B566-A566,"")</f>
        <v/>
      </c>
    </row>
    <row r="567" spans="1:3">
      <c r="A567" s="9"/>
      <c r="B567" s="9"/>
      <c r="C567" s="17">
        <f>IF(AND(ISNUMBER(A567),ISNUMBER(B567)),B567-A567,"")</f>
        <v/>
      </c>
    </row>
    <row r="568" spans="1:3">
      <c r="A568" s="9"/>
      <c r="B568" s="9"/>
      <c r="C568" s="17">
        <f>IF(AND(ISNUMBER(A568),ISNUMBER(B568)),B568-A568,"")</f>
        <v/>
      </c>
    </row>
    <row r="569" spans="1:3">
      <c r="A569" s="9"/>
      <c r="B569" s="9"/>
      <c r="C569" s="17">
        <f>IF(AND(ISNUMBER(A569),ISNUMBER(B569)),B569-A569,"")</f>
        <v/>
      </c>
    </row>
    <row r="570" spans="1:3">
      <c r="A570" s="9"/>
      <c r="B570" s="9"/>
      <c r="C570" s="17">
        <f>IF(AND(ISNUMBER(A570),ISNUMBER(B570)),B570-A570,"")</f>
        <v/>
      </c>
    </row>
    <row r="571" spans="1:3">
      <c r="A571" s="9"/>
      <c r="B571" s="9"/>
      <c r="C571" s="17">
        <f>IF(AND(ISNUMBER(A571),ISNUMBER(B571)),B571-A571,"")</f>
        <v/>
      </c>
    </row>
    <row r="572" spans="1:3">
      <c r="A572" s="9"/>
      <c r="B572" s="9"/>
      <c r="C572" s="17">
        <f>IF(AND(ISNUMBER(A572),ISNUMBER(B572)),B572-A572,"")</f>
        <v/>
      </c>
    </row>
    <row r="573" spans="1:3">
      <c r="A573" s="9"/>
      <c r="B573" s="9"/>
      <c r="C573" s="17">
        <f>IF(AND(ISNUMBER(A573),ISNUMBER(B573)),B573-A573,"")</f>
        <v/>
      </c>
    </row>
    <row r="574" spans="1:3">
      <c r="A574" s="9"/>
      <c r="B574" s="9"/>
      <c r="C574" s="17">
        <f>IF(AND(ISNUMBER(A574),ISNUMBER(B574)),B574-A574,"")</f>
        <v/>
      </c>
    </row>
    <row r="575" spans="1:3">
      <c r="A575" s="9"/>
      <c r="B575" s="9"/>
      <c r="C575" s="17">
        <f>IF(AND(ISNUMBER(A575),ISNUMBER(B575)),B575-A575,"")</f>
        <v/>
      </c>
    </row>
    <row r="576" spans="1:3">
      <c r="A576" s="9"/>
      <c r="B576" s="9"/>
      <c r="C576" s="17">
        <f>IF(AND(ISNUMBER(A576),ISNUMBER(B576)),B576-A576,"")</f>
        <v/>
      </c>
    </row>
    <row r="577" spans="1:3">
      <c r="A577" s="9"/>
      <c r="B577" s="9"/>
      <c r="C577" s="17">
        <f>IF(AND(ISNUMBER(A577),ISNUMBER(B577)),B577-A577,"")</f>
        <v/>
      </c>
    </row>
    <row r="578" spans="1:3">
      <c r="A578" s="9"/>
      <c r="B578" s="9"/>
      <c r="C578" s="17">
        <f>IF(AND(ISNUMBER(A578),ISNUMBER(B578)),B578-A578,"")</f>
        <v/>
      </c>
    </row>
    <row r="579" spans="1:3">
      <c r="A579" s="9"/>
      <c r="B579" s="9"/>
      <c r="C579" s="17">
        <f>IF(AND(ISNUMBER(A579),ISNUMBER(B579)),B579-A579,"")</f>
        <v/>
      </c>
    </row>
    <row r="580" spans="1:3">
      <c r="A580" s="9"/>
      <c r="B580" s="9"/>
      <c r="C580" s="17">
        <f>IF(AND(ISNUMBER(A580),ISNUMBER(B580)),B580-A580,"")</f>
        <v/>
      </c>
    </row>
    <row r="581" spans="1:3">
      <c r="A581" s="9"/>
      <c r="B581" s="9"/>
      <c r="C581" s="17">
        <f>IF(AND(ISNUMBER(A581),ISNUMBER(B581)),B581-A581,"")</f>
        <v/>
      </c>
    </row>
    <row r="582" spans="1:3">
      <c r="A582" s="9"/>
      <c r="B582" s="9"/>
      <c r="C582" s="17">
        <f>IF(AND(ISNUMBER(A582),ISNUMBER(B582)),B582-A582,"")</f>
        <v/>
      </c>
    </row>
    <row r="583" spans="1:3">
      <c r="A583" s="9"/>
      <c r="B583" s="9"/>
      <c r="C583" s="17">
        <f>IF(AND(ISNUMBER(A583),ISNUMBER(B583)),B583-A583,"")</f>
        <v/>
      </c>
    </row>
    <row r="584" spans="1:3">
      <c r="A584" s="9"/>
      <c r="B584" s="9"/>
      <c r="C584" s="17">
        <f>IF(AND(ISNUMBER(A584),ISNUMBER(B584)),B584-A584,"")</f>
        <v/>
      </c>
    </row>
    <row r="585" spans="1:3">
      <c r="A585" s="9"/>
      <c r="B585" s="9"/>
      <c r="C585" s="17">
        <f>IF(AND(ISNUMBER(A585),ISNUMBER(B585)),B585-A585,"")</f>
        <v/>
      </c>
    </row>
    <row r="586" spans="1:3">
      <c r="A586" s="9"/>
      <c r="B586" s="9"/>
      <c r="C586" s="17">
        <f>IF(AND(ISNUMBER(A586),ISNUMBER(B586)),B586-A586,"")</f>
        <v/>
      </c>
    </row>
    <row r="587" spans="1:3">
      <c r="A587" s="9"/>
      <c r="B587" s="9"/>
      <c r="C587" s="17">
        <f>IF(AND(ISNUMBER(A587),ISNUMBER(B587)),B587-A587,"")</f>
        <v/>
      </c>
    </row>
    <row r="588" spans="1:3">
      <c r="A588" s="9"/>
      <c r="B588" s="9"/>
      <c r="C588" s="17">
        <f>IF(AND(ISNUMBER(A588),ISNUMBER(B588)),B588-A588,"")</f>
        <v/>
      </c>
    </row>
    <row r="589" spans="1:3">
      <c r="A589" s="9"/>
      <c r="B589" s="9"/>
      <c r="C589" s="17">
        <f>IF(AND(ISNUMBER(A589),ISNUMBER(B589)),B589-A589,"")</f>
        <v/>
      </c>
    </row>
    <row r="590" spans="1:3">
      <c r="A590" s="9"/>
      <c r="B590" s="9"/>
      <c r="C590" s="17">
        <f>IF(AND(ISNUMBER(A590),ISNUMBER(B590)),B590-A590,"")</f>
        <v/>
      </c>
    </row>
    <row r="591" spans="1:3">
      <c r="A591" s="9"/>
      <c r="B591" s="9"/>
      <c r="C591" s="17">
        <f>IF(AND(ISNUMBER(A591),ISNUMBER(B591)),B591-A591,"")</f>
        <v/>
      </c>
    </row>
    <row r="592" spans="1:3">
      <c r="A592" s="9"/>
      <c r="B592" s="9"/>
      <c r="C592" s="17">
        <f>IF(AND(ISNUMBER(A592),ISNUMBER(B592)),B592-A592,"")</f>
        <v/>
      </c>
    </row>
    <row r="593" spans="1:3">
      <c r="A593" s="9"/>
      <c r="B593" s="9"/>
      <c r="C593" s="17">
        <f>IF(AND(ISNUMBER(A593),ISNUMBER(B593)),B593-A593,"")</f>
        <v/>
      </c>
    </row>
    <row r="594" spans="1:3">
      <c r="A594" s="9"/>
      <c r="B594" s="9"/>
      <c r="C594" s="17">
        <f>IF(AND(ISNUMBER(A594),ISNUMBER(B594)),B594-A594,"")</f>
        <v/>
      </c>
    </row>
    <row r="595" spans="1:3">
      <c r="A595" s="9"/>
      <c r="B595" s="9"/>
      <c r="C595" s="17">
        <f>IF(AND(ISNUMBER(A595),ISNUMBER(B595)),B595-A595,"")</f>
        <v/>
      </c>
    </row>
    <row r="596" spans="1:3">
      <c r="A596" s="9"/>
      <c r="B596" s="9"/>
      <c r="C596" s="17">
        <f>IF(AND(ISNUMBER(A596),ISNUMBER(B596)),B596-A596,"")</f>
        <v/>
      </c>
    </row>
    <row r="597" spans="1:3">
      <c r="A597" s="9"/>
      <c r="B597" s="9"/>
      <c r="C597" s="17">
        <f>IF(AND(ISNUMBER(A597),ISNUMBER(B597)),B597-A597,"")</f>
        <v/>
      </c>
    </row>
    <row r="598" spans="1:3">
      <c r="A598" s="9"/>
      <c r="B598" s="9"/>
      <c r="C598" s="17">
        <f>IF(AND(ISNUMBER(A598),ISNUMBER(B598)),B598-A598,"")</f>
        <v/>
      </c>
    </row>
    <row r="599" spans="1:3">
      <c r="A599" s="9"/>
      <c r="B599" s="9"/>
      <c r="C599" s="17">
        <f>IF(AND(ISNUMBER(A599),ISNUMBER(B599)),B599-A599,"")</f>
        <v/>
      </c>
    </row>
    <row r="600" spans="1:3">
      <c r="A600" s="9"/>
      <c r="B600" s="9"/>
      <c r="C600" s="17">
        <f>IF(AND(ISNUMBER(A600),ISNUMBER(B600)),B600-A600,"")</f>
        <v/>
      </c>
    </row>
    <row r="601" spans="1:3">
      <c r="A601" s="9"/>
      <c r="B601" s="9"/>
      <c r="C601" s="17">
        <f>IF(AND(ISNUMBER(A601),ISNUMBER(B601)),B601-A601,"")</f>
        <v/>
      </c>
    </row>
    <row r="602" spans="1:3">
      <c r="A602" s="9"/>
      <c r="B602" s="9"/>
      <c r="C602" s="17">
        <f>IF(AND(ISNUMBER(A602),ISNUMBER(B602)),B602-A602,"")</f>
        <v/>
      </c>
    </row>
    <row r="603" spans="1:3">
      <c r="A603" s="9"/>
      <c r="B603" s="9"/>
      <c r="C603" s="17">
        <f>IF(AND(ISNUMBER(A603),ISNUMBER(B603)),B603-A603,"")</f>
        <v/>
      </c>
    </row>
    <row r="604" spans="1:3">
      <c r="A604" s="9"/>
      <c r="B604" s="9"/>
      <c r="C604" s="17">
        <f>IF(AND(ISNUMBER(A604),ISNUMBER(B604)),B604-A604,"")</f>
        <v/>
      </c>
    </row>
    <row r="605" spans="1:3">
      <c r="A605" s="9"/>
      <c r="B605" s="9"/>
      <c r="C605" s="17">
        <f>IF(AND(ISNUMBER(A605),ISNUMBER(B605)),B605-A605,"")</f>
        <v/>
      </c>
    </row>
    <row r="606" spans="1:3">
      <c r="A606" s="9"/>
      <c r="B606" s="9"/>
      <c r="C606" s="17">
        <f>IF(AND(ISNUMBER(A606),ISNUMBER(B606)),B606-A606,"")</f>
        <v/>
      </c>
    </row>
    <row r="607" spans="1:3">
      <c r="A607" s="9"/>
      <c r="B607" s="9"/>
      <c r="C607" s="17">
        <f>IF(AND(ISNUMBER(A607),ISNUMBER(B607)),B607-A607,"")</f>
        <v/>
      </c>
    </row>
    <row r="608" spans="1:3">
      <c r="A608" s="9"/>
      <c r="B608" s="9"/>
      <c r="C608" s="17">
        <f>IF(AND(ISNUMBER(A608),ISNUMBER(B608)),B608-A608,"")</f>
        <v/>
      </c>
    </row>
    <row r="609" spans="1:3">
      <c r="A609" s="9"/>
      <c r="B609" s="9"/>
      <c r="C609" s="17">
        <f>IF(AND(ISNUMBER(A609),ISNUMBER(B609)),B609-A609,"")</f>
        <v/>
      </c>
    </row>
    <row r="610" spans="1:3">
      <c r="A610" s="9"/>
      <c r="B610" s="9"/>
      <c r="C610" s="17">
        <f>IF(AND(ISNUMBER(A610),ISNUMBER(B610)),B610-A610,"")</f>
        <v/>
      </c>
    </row>
    <row r="611" spans="1:3">
      <c r="A611" s="9"/>
      <c r="B611" s="9"/>
      <c r="C611" s="17">
        <f>IF(AND(ISNUMBER(A611),ISNUMBER(B611)),B611-A611,"")</f>
        <v/>
      </c>
    </row>
    <row r="612" spans="1:3">
      <c r="A612" s="9"/>
      <c r="B612" s="9"/>
      <c r="C612" s="17">
        <f>IF(AND(ISNUMBER(A612),ISNUMBER(B612)),B612-A612,"")</f>
        <v/>
      </c>
    </row>
    <row r="613" spans="1:3">
      <c r="A613" s="9"/>
      <c r="B613" s="9"/>
      <c r="C613" s="17">
        <f>IF(AND(ISNUMBER(A613),ISNUMBER(B613)),B613-A613,"")</f>
        <v/>
      </c>
    </row>
    <row r="614" spans="1:3">
      <c r="A614" s="9"/>
      <c r="B614" s="9"/>
      <c r="C614" s="17">
        <f>IF(AND(ISNUMBER(A614),ISNUMBER(B614)),B614-A614,"")</f>
        <v/>
      </c>
    </row>
    <row r="615" spans="1:3">
      <c r="A615" s="9"/>
      <c r="B615" s="9"/>
      <c r="C615" s="17">
        <f>IF(AND(ISNUMBER(A615),ISNUMBER(B615)),B615-A615,"")</f>
        <v/>
      </c>
    </row>
    <row r="616" spans="1:3">
      <c r="A616" s="9"/>
      <c r="B616" s="9"/>
      <c r="C616" s="17">
        <f>IF(AND(ISNUMBER(A616),ISNUMBER(B616)),B616-A616,"")</f>
        <v/>
      </c>
    </row>
    <row r="617" spans="1:3">
      <c r="A617" s="9"/>
      <c r="B617" s="9"/>
      <c r="C617" s="17">
        <f>IF(AND(ISNUMBER(A617),ISNUMBER(B617)),B617-A617,"")</f>
        <v/>
      </c>
    </row>
    <row r="618" spans="1:3">
      <c r="A618" s="9"/>
      <c r="B618" s="9"/>
      <c r="C618" s="17">
        <f>IF(AND(ISNUMBER(A618),ISNUMBER(B618)),B618-A618,"")</f>
        <v/>
      </c>
    </row>
    <row r="619" spans="1:3">
      <c r="A619" s="9"/>
      <c r="B619" s="9"/>
      <c r="C619" s="17">
        <f>IF(AND(ISNUMBER(A619),ISNUMBER(B619)),B619-A619,"")</f>
        <v/>
      </c>
    </row>
    <row r="620" spans="1:3">
      <c r="A620" s="9"/>
      <c r="B620" s="9"/>
      <c r="C620" s="17">
        <f>IF(AND(ISNUMBER(A620),ISNUMBER(B620)),B620-A620,"")</f>
        <v/>
      </c>
    </row>
    <row r="621" spans="1:3">
      <c r="A621" s="9"/>
      <c r="B621" s="9"/>
      <c r="C621" s="17">
        <f>IF(AND(ISNUMBER(A621),ISNUMBER(B621)),B621-A621,"")</f>
        <v/>
      </c>
    </row>
    <row r="622" spans="1:3">
      <c r="A622" s="9"/>
      <c r="B622" s="9"/>
      <c r="C622" s="17">
        <f>IF(AND(ISNUMBER(A622),ISNUMBER(B622)),B622-A622,"")</f>
        <v/>
      </c>
    </row>
    <row r="623" spans="1:3">
      <c r="A623" s="9"/>
      <c r="B623" s="9"/>
      <c r="C623" s="17">
        <f>IF(AND(ISNUMBER(A623),ISNUMBER(B623)),B623-A623,"")</f>
        <v/>
      </c>
    </row>
    <row r="624" spans="1:3">
      <c r="A624" s="9"/>
      <c r="B624" s="9"/>
      <c r="C624" s="17">
        <f>IF(AND(ISNUMBER(A624),ISNUMBER(B624)),B624-A624,"")</f>
        <v/>
      </c>
    </row>
    <row r="625" spans="1:3">
      <c r="A625" s="9"/>
      <c r="B625" s="9"/>
      <c r="C625" s="17">
        <f>IF(AND(ISNUMBER(A625),ISNUMBER(B625)),B625-A625,"")</f>
        <v/>
      </c>
    </row>
    <row r="626" spans="1:3">
      <c r="A626" s="9"/>
      <c r="B626" s="9"/>
      <c r="C626" s="17">
        <f>IF(AND(ISNUMBER(A626),ISNUMBER(B626)),B626-A626,"")</f>
        <v/>
      </c>
    </row>
    <row r="627" spans="1:3">
      <c r="A627" s="9"/>
      <c r="B627" s="9"/>
      <c r="C627" s="17">
        <f>IF(AND(ISNUMBER(A627),ISNUMBER(B627)),B627-A627,"")</f>
        <v/>
      </c>
    </row>
    <row r="628" spans="1:3">
      <c r="A628" s="9"/>
      <c r="B628" s="9"/>
      <c r="C628" s="17">
        <f>IF(AND(ISNUMBER(A628),ISNUMBER(B628)),B628-A628,"")</f>
        <v/>
      </c>
    </row>
    <row r="629" spans="1:3">
      <c r="A629" s="9"/>
      <c r="B629" s="9"/>
      <c r="C629" s="17">
        <f>IF(AND(ISNUMBER(A629),ISNUMBER(B629)),B629-A629,"")</f>
        <v/>
      </c>
    </row>
    <row r="630" spans="1:3">
      <c r="A630" s="9"/>
      <c r="B630" s="9"/>
      <c r="C630" s="17">
        <f>IF(AND(ISNUMBER(A630),ISNUMBER(B630)),B630-A630,"")</f>
        <v/>
      </c>
    </row>
    <row r="631" spans="1:3">
      <c r="A631" s="9"/>
      <c r="B631" s="9"/>
      <c r="C631" s="17">
        <f>IF(AND(ISNUMBER(A631),ISNUMBER(B631)),B631-A631,"")</f>
        <v/>
      </c>
    </row>
    <row r="632" spans="1:3">
      <c r="A632" s="9"/>
      <c r="B632" s="9"/>
      <c r="C632" s="17">
        <f>IF(AND(ISNUMBER(A632),ISNUMBER(B632)),B632-A632,"")</f>
        <v/>
      </c>
    </row>
    <row r="633" spans="1:3">
      <c r="A633" s="9"/>
      <c r="B633" s="9"/>
      <c r="C633" s="17">
        <f>IF(AND(ISNUMBER(A633),ISNUMBER(B633)),B633-A633,"")</f>
        <v/>
      </c>
    </row>
    <row r="634" spans="1:3">
      <c r="A634" s="9"/>
      <c r="B634" s="9"/>
      <c r="C634" s="17">
        <f>IF(AND(ISNUMBER(A634),ISNUMBER(B634)),B634-A634,"")</f>
        <v/>
      </c>
    </row>
    <row r="635" spans="1:3">
      <c r="A635" s="9"/>
      <c r="B635" s="9"/>
      <c r="C635" s="17">
        <f>IF(AND(ISNUMBER(A635),ISNUMBER(B635)),B635-A635,"")</f>
        <v/>
      </c>
    </row>
    <row r="636" spans="1:3">
      <c r="A636" s="9"/>
      <c r="B636" s="9"/>
      <c r="C636" s="17">
        <f>IF(AND(ISNUMBER(A636),ISNUMBER(B636)),B636-A636,"")</f>
        <v/>
      </c>
    </row>
    <row r="637" spans="1:3">
      <c r="A637" s="9"/>
      <c r="B637" s="9"/>
      <c r="C637" s="17">
        <f>IF(AND(ISNUMBER(A637),ISNUMBER(B637)),B637-A637,"")</f>
        <v/>
      </c>
    </row>
    <row r="638" spans="1:3">
      <c r="A638" s="9"/>
      <c r="B638" s="9"/>
      <c r="C638" s="17">
        <f>IF(AND(ISNUMBER(A638),ISNUMBER(B638)),B638-A638,"")</f>
        <v/>
      </c>
    </row>
    <row r="639" spans="1:3">
      <c r="A639" s="9"/>
      <c r="B639" s="9"/>
      <c r="C639" s="17">
        <f>IF(AND(ISNUMBER(A639),ISNUMBER(B639)),B639-A639,"")</f>
        <v/>
      </c>
    </row>
    <row r="640" spans="1:3">
      <c r="A640" s="9"/>
      <c r="B640" s="9"/>
      <c r="C640" s="17">
        <f>IF(AND(ISNUMBER(A640),ISNUMBER(B640)),B640-A640,"")</f>
        <v/>
      </c>
    </row>
    <row r="641" spans="1:3">
      <c r="A641" s="9"/>
      <c r="B641" s="9"/>
      <c r="C641" s="17">
        <f>IF(AND(ISNUMBER(A641),ISNUMBER(B641)),B641-A641,"")</f>
        <v/>
      </c>
    </row>
    <row r="642" spans="1:3">
      <c r="A642" s="9"/>
      <c r="B642" s="9"/>
      <c r="C642" s="17">
        <f>IF(AND(ISNUMBER(A642),ISNUMBER(B642)),B642-A642,"")</f>
        <v/>
      </c>
    </row>
    <row r="643" spans="1:3">
      <c r="A643" s="9"/>
      <c r="B643" s="9"/>
      <c r="C643" s="17">
        <f>IF(AND(ISNUMBER(A643),ISNUMBER(B643)),B643-A643,"")</f>
        <v/>
      </c>
    </row>
    <row r="644" spans="1:3">
      <c r="A644" s="9"/>
      <c r="B644" s="9"/>
      <c r="C644" s="17">
        <f>IF(AND(ISNUMBER(A644),ISNUMBER(B644)),B644-A644,"")</f>
        <v/>
      </c>
    </row>
    <row r="645" spans="1:3">
      <c r="A645" s="9"/>
      <c r="B645" s="9"/>
      <c r="C645" s="17">
        <f>IF(AND(ISNUMBER(A645),ISNUMBER(B645)),B645-A645,"")</f>
        <v/>
      </c>
    </row>
    <row r="646" spans="1:3">
      <c r="A646" s="9"/>
      <c r="B646" s="9"/>
      <c r="C646" s="17">
        <f>IF(AND(ISNUMBER(A646),ISNUMBER(B646)),B646-A646,"")</f>
        <v/>
      </c>
    </row>
    <row r="647" spans="1:3">
      <c r="A647" s="9"/>
      <c r="B647" s="9"/>
      <c r="C647" s="17">
        <f>IF(AND(ISNUMBER(A647),ISNUMBER(B647)),B647-A647,"")</f>
        <v/>
      </c>
    </row>
    <row r="648" spans="1:3">
      <c r="A648" s="9"/>
      <c r="B648" s="9"/>
      <c r="C648" s="17">
        <f>IF(AND(ISNUMBER(A648),ISNUMBER(B648)),B648-A648,"")</f>
        <v/>
      </c>
    </row>
    <row r="649" spans="1:3">
      <c r="A649" s="9"/>
      <c r="B649" s="9"/>
      <c r="C649" s="17">
        <f>IF(AND(ISNUMBER(A649),ISNUMBER(B649)),B649-A649,"")</f>
        <v/>
      </c>
    </row>
    <row r="650" spans="1:3">
      <c r="A650" s="9"/>
      <c r="B650" s="9"/>
      <c r="C650" s="17">
        <f>IF(AND(ISNUMBER(A650),ISNUMBER(B650)),B650-A650,"")</f>
        <v/>
      </c>
    </row>
    <row r="651" spans="1:3">
      <c r="A651" s="9"/>
      <c r="B651" s="9"/>
      <c r="C651" s="17">
        <f>IF(AND(ISNUMBER(A651),ISNUMBER(B651)),B651-A651,"")</f>
        <v/>
      </c>
    </row>
    <row r="652" spans="1:3">
      <c r="A652" s="9"/>
      <c r="B652" s="9"/>
      <c r="C652" s="17">
        <f>IF(AND(ISNUMBER(A652),ISNUMBER(B652)),B652-A652,"")</f>
        <v/>
      </c>
    </row>
    <row r="653" spans="1:3">
      <c r="A653" s="9"/>
      <c r="B653" s="9"/>
      <c r="C653" s="17">
        <f>IF(AND(ISNUMBER(A653),ISNUMBER(B653)),B653-A653,"")</f>
        <v/>
      </c>
    </row>
    <row r="654" spans="1:3">
      <c r="A654" s="9"/>
      <c r="B654" s="9"/>
      <c r="C654" s="17">
        <f>IF(AND(ISNUMBER(A654),ISNUMBER(B654)),B654-A654,"")</f>
        <v/>
      </c>
    </row>
    <row r="655" spans="1:3">
      <c r="A655" s="9"/>
      <c r="B655" s="9"/>
      <c r="C655" s="17">
        <f>IF(AND(ISNUMBER(A655),ISNUMBER(B655)),B655-A655,"")</f>
        <v/>
      </c>
    </row>
    <row r="656" spans="1:3">
      <c r="A656" s="9"/>
      <c r="B656" s="9"/>
      <c r="C656" s="17">
        <f>IF(AND(ISNUMBER(A656),ISNUMBER(B656)),B656-A656,"")</f>
        <v/>
      </c>
    </row>
    <row r="657" spans="1:3">
      <c r="A657" s="9"/>
      <c r="B657" s="9"/>
      <c r="C657" s="17">
        <f>IF(AND(ISNUMBER(A657),ISNUMBER(B657)),B657-A657,"")</f>
        <v/>
      </c>
    </row>
    <row r="658" spans="1:3">
      <c r="A658" s="9"/>
      <c r="B658" s="9"/>
      <c r="C658" s="17">
        <f>IF(AND(ISNUMBER(A658),ISNUMBER(B658)),B658-A658,"")</f>
        <v/>
      </c>
    </row>
    <row r="659" spans="1:3">
      <c r="A659" s="9"/>
      <c r="B659" s="9"/>
      <c r="C659" s="17">
        <f>IF(AND(ISNUMBER(A659),ISNUMBER(B659)),B659-A659,"")</f>
        <v/>
      </c>
    </row>
    <row r="660" spans="1:3">
      <c r="A660" s="9"/>
      <c r="B660" s="9"/>
      <c r="C660" s="17">
        <f>IF(AND(ISNUMBER(A660),ISNUMBER(B660)),B660-A660,"")</f>
        <v/>
      </c>
    </row>
    <row r="661" spans="1:3">
      <c r="A661" s="9"/>
      <c r="B661" s="9"/>
      <c r="C661" s="17">
        <f>IF(AND(ISNUMBER(A661),ISNUMBER(B661)),B661-A661,"")</f>
        <v/>
      </c>
    </row>
    <row r="662" spans="1:3">
      <c r="A662" s="9"/>
      <c r="B662" s="9"/>
      <c r="C662" s="17">
        <f>IF(AND(ISNUMBER(A662),ISNUMBER(B662)),B662-A662,"")</f>
        <v/>
      </c>
    </row>
    <row r="663" spans="1:3">
      <c r="A663" s="9"/>
      <c r="B663" s="9"/>
      <c r="C663" s="17">
        <f>IF(AND(ISNUMBER(A663),ISNUMBER(B663)),B663-A663,"")</f>
        <v/>
      </c>
    </row>
    <row r="664" spans="1:3">
      <c r="A664" s="9"/>
      <c r="B664" s="9"/>
      <c r="C664" s="17">
        <f>IF(AND(ISNUMBER(A664),ISNUMBER(B664)),B664-A664,"")</f>
        <v/>
      </c>
    </row>
    <row r="665" spans="1:3">
      <c r="A665" s="9"/>
      <c r="B665" s="9"/>
      <c r="C665" s="17">
        <f>IF(AND(ISNUMBER(A665),ISNUMBER(B665)),B665-A665,"")</f>
        <v/>
      </c>
    </row>
    <row r="666" spans="1:3">
      <c r="A666" s="9"/>
      <c r="B666" s="9"/>
      <c r="C666" s="17">
        <f>IF(AND(ISNUMBER(A666),ISNUMBER(B666)),B666-A666,"")</f>
        <v/>
      </c>
    </row>
    <row r="667" spans="1:3">
      <c r="A667" s="9"/>
      <c r="B667" s="9"/>
      <c r="C667" s="17">
        <f>IF(AND(ISNUMBER(A667),ISNUMBER(B667)),B667-A667,"")</f>
        <v/>
      </c>
    </row>
    <row r="668" spans="1:3">
      <c r="A668" s="9"/>
      <c r="B668" s="9"/>
      <c r="C668" s="17">
        <f>IF(AND(ISNUMBER(A668),ISNUMBER(B668)),B668-A668,"")</f>
        <v/>
      </c>
    </row>
    <row r="669" spans="1:3">
      <c r="A669" s="9"/>
      <c r="B669" s="9"/>
      <c r="C669" s="17">
        <f>IF(AND(ISNUMBER(A669),ISNUMBER(B669)),B669-A669,"")</f>
        <v/>
      </c>
    </row>
    <row r="670" spans="1:3">
      <c r="A670" s="9"/>
      <c r="B670" s="9"/>
      <c r="C670" s="17">
        <f>IF(AND(ISNUMBER(A670),ISNUMBER(B670)),B670-A670,"")</f>
        <v/>
      </c>
    </row>
    <row r="671" spans="1:3">
      <c r="A671" s="9"/>
      <c r="B671" s="9"/>
      <c r="C671" s="17">
        <f>IF(AND(ISNUMBER(A671),ISNUMBER(B671)),B671-A671,"")</f>
        <v/>
      </c>
    </row>
    <row r="672" spans="1:3">
      <c r="A672" s="9"/>
      <c r="B672" s="9"/>
      <c r="C672" s="17">
        <f>IF(AND(ISNUMBER(A672),ISNUMBER(B672)),B672-A672,"")</f>
        <v/>
      </c>
    </row>
    <row r="673" spans="1:3">
      <c r="A673" s="9"/>
      <c r="B673" s="9"/>
      <c r="C673" s="17">
        <f>IF(AND(ISNUMBER(A673),ISNUMBER(B673)),B673-A673,"")</f>
        <v/>
      </c>
    </row>
    <row r="674" spans="1:3">
      <c r="A674" s="9"/>
      <c r="B674" s="9"/>
      <c r="C674" s="17">
        <f>IF(AND(ISNUMBER(A674),ISNUMBER(B674)),B674-A674,"")</f>
        <v/>
      </c>
    </row>
    <row r="675" spans="1:3">
      <c r="A675" s="9"/>
      <c r="B675" s="9"/>
      <c r="C675" s="17">
        <f>IF(AND(ISNUMBER(A675),ISNUMBER(B675)),B675-A675,"")</f>
        <v/>
      </c>
    </row>
    <row r="676" spans="1:3">
      <c r="A676" s="9"/>
      <c r="B676" s="9"/>
      <c r="C676" s="17">
        <f>IF(AND(ISNUMBER(A676),ISNUMBER(B676)),B676-A676,"")</f>
        <v/>
      </c>
    </row>
    <row r="677" spans="1:3">
      <c r="A677" s="9"/>
      <c r="B677" s="9"/>
      <c r="C677" s="17">
        <f>IF(AND(ISNUMBER(A677),ISNUMBER(B677)),B677-A677,"")</f>
        <v/>
      </c>
    </row>
    <row r="678" spans="1:3">
      <c r="A678" s="9"/>
      <c r="B678" s="9"/>
      <c r="C678" s="17">
        <f>IF(AND(ISNUMBER(A678),ISNUMBER(B678)),B678-A678,"")</f>
        <v/>
      </c>
    </row>
    <row r="679" spans="1:3">
      <c r="A679" s="9"/>
      <c r="B679" s="9"/>
      <c r="C679" s="17">
        <f>IF(AND(ISNUMBER(A679),ISNUMBER(B679)),B679-A679,"")</f>
        <v/>
      </c>
    </row>
    <row r="680" spans="1:3">
      <c r="A680" s="9"/>
      <c r="B680" s="9"/>
      <c r="C680" s="17">
        <f>IF(AND(ISNUMBER(A680),ISNUMBER(B680)),B680-A680,"")</f>
        <v/>
      </c>
    </row>
    <row r="681" spans="1:3">
      <c r="A681" s="9"/>
      <c r="B681" s="9"/>
      <c r="C681" s="17">
        <f>IF(AND(ISNUMBER(A681),ISNUMBER(B681)),B681-A681,"")</f>
        <v/>
      </c>
    </row>
    <row r="682" spans="1:3">
      <c r="A682" s="9"/>
      <c r="B682" s="9"/>
      <c r="C682" s="17">
        <f>IF(AND(ISNUMBER(A682),ISNUMBER(B682)),B682-A682,"")</f>
        <v/>
      </c>
    </row>
    <row r="683" spans="1:3">
      <c r="A683" s="9"/>
      <c r="B683" s="9"/>
      <c r="C683" s="17">
        <f>IF(AND(ISNUMBER(A683),ISNUMBER(B683)),B683-A683,"")</f>
        <v/>
      </c>
    </row>
    <row r="684" spans="1:3">
      <c r="A684" s="9"/>
      <c r="B684" s="9"/>
      <c r="C684" s="17">
        <f>IF(AND(ISNUMBER(A684),ISNUMBER(B684)),B684-A684,"")</f>
        <v/>
      </c>
    </row>
    <row r="685" spans="1:3">
      <c r="A685" s="9"/>
      <c r="B685" s="9"/>
      <c r="C685" s="17">
        <f>IF(AND(ISNUMBER(A685),ISNUMBER(B685)),B685-A685,"")</f>
        <v/>
      </c>
    </row>
    <row r="686" spans="1:3">
      <c r="A686" s="9"/>
      <c r="B686" s="9"/>
      <c r="C686" s="17">
        <f>IF(AND(ISNUMBER(A686),ISNUMBER(B686)),B686-A686,"")</f>
        <v/>
      </c>
    </row>
    <row r="687" spans="1:3">
      <c r="A687" s="9"/>
      <c r="B687" s="9"/>
      <c r="C687" s="17">
        <f>IF(AND(ISNUMBER(A687),ISNUMBER(B687)),B687-A687,"")</f>
        <v/>
      </c>
    </row>
    <row r="688" spans="1:3">
      <c r="A688" s="9"/>
      <c r="B688" s="9"/>
      <c r="C688" s="17">
        <f>IF(AND(ISNUMBER(A688),ISNUMBER(B688)),B688-A688,"")</f>
        <v/>
      </c>
    </row>
    <row r="689" spans="1:3">
      <c r="A689" s="9"/>
      <c r="B689" s="9"/>
      <c r="C689" s="17">
        <f>IF(AND(ISNUMBER(A689),ISNUMBER(B689)),B689-A689,"")</f>
        <v/>
      </c>
    </row>
    <row r="690" spans="1:3">
      <c r="A690" s="9"/>
      <c r="B690" s="9"/>
      <c r="C690" s="17">
        <f>IF(AND(ISNUMBER(A690),ISNUMBER(B690)),B690-A690,"")</f>
        <v/>
      </c>
    </row>
    <row r="691" spans="1:3">
      <c r="A691" s="9"/>
      <c r="B691" s="9"/>
      <c r="C691" s="17">
        <f>IF(AND(ISNUMBER(A691),ISNUMBER(B691)),B691-A691,"")</f>
        <v/>
      </c>
    </row>
    <row r="692" spans="1:3">
      <c r="A692" s="9"/>
      <c r="B692" s="9"/>
      <c r="C692" s="17">
        <f>IF(AND(ISNUMBER(A692),ISNUMBER(B692)),B692-A692,"")</f>
        <v/>
      </c>
    </row>
    <row r="693" spans="1:3">
      <c r="A693" s="9"/>
      <c r="B693" s="9"/>
      <c r="C693" s="17">
        <f>IF(AND(ISNUMBER(A693),ISNUMBER(B693)),B693-A693,"")</f>
        <v/>
      </c>
    </row>
    <row r="694" spans="1:3">
      <c r="A694" s="9"/>
      <c r="B694" s="9"/>
      <c r="C694" s="17">
        <f>IF(AND(ISNUMBER(A694),ISNUMBER(B694)),B694-A694,"")</f>
        <v/>
      </c>
    </row>
    <row r="695" spans="1:3">
      <c r="A695" s="9"/>
      <c r="B695" s="9"/>
      <c r="C695" s="17">
        <f>IF(AND(ISNUMBER(A695),ISNUMBER(B695)),B695-A695,"")</f>
        <v/>
      </c>
    </row>
    <row r="696" spans="1:3">
      <c r="A696" s="9"/>
      <c r="B696" s="9"/>
      <c r="C696" s="17">
        <f>IF(AND(ISNUMBER(A696),ISNUMBER(B696)),B696-A696,"")</f>
        <v/>
      </c>
    </row>
    <row r="697" spans="1:3">
      <c r="A697" s="9"/>
      <c r="B697" s="9"/>
      <c r="C697" s="17">
        <f>IF(AND(ISNUMBER(A697),ISNUMBER(B697)),B697-A697,"")</f>
        <v/>
      </c>
    </row>
    <row r="698" spans="1:3">
      <c r="A698" s="9"/>
      <c r="B698" s="9"/>
      <c r="C698" s="17">
        <f>IF(AND(ISNUMBER(A698),ISNUMBER(B698)),B698-A698,"")</f>
        <v/>
      </c>
    </row>
    <row r="699" spans="1:3">
      <c r="A699" s="9"/>
      <c r="B699" s="9"/>
      <c r="C699" s="17">
        <f>IF(AND(ISNUMBER(A699),ISNUMBER(B699)),B699-A699,"")</f>
        <v/>
      </c>
    </row>
    <row r="700" spans="1:3">
      <c r="A700" s="9"/>
      <c r="B700" s="9"/>
      <c r="C700" s="17">
        <f>IF(AND(ISNUMBER(A700),ISNUMBER(B700)),B700-A700,"")</f>
        <v/>
      </c>
    </row>
    <row r="701" spans="1:3">
      <c r="A701" s="9"/>
      <c r="B701" s="9"/>
      <c r="C701" s="17">
        <f>IF(AND(ISNUMBER(A701),ISNUMBER(B701)),B701-A701,"")</f>
        <v/>
      </c>
    </row>
    <row r="702" spans="1:3">
      <c r="A702" s="9"/>
      <c r="B702" s="9"/>
      <c r="C702" s="17">
        <f>IF(AND(ISNUMBER(A702),ISNUMBER(B702)),B702-A702,"")</f>
        <v/>
      </c>
    </row>
    <row r="703" spans="1:3">
      <c r="A703" s="9"/>
      <c r="B703" s="9"/>
      <c r="C703" s="17">
        <f>IF(AND(ISNUMBER(A703),ISNUMBER(B703)),B703-A703,"")</f>
        <v/>
      </c>
    </row>
    <row r="704" spans="1:3">
      <c r="A704" s="9"/>
      <c r="B704" s="9"/>
      <c r="C704" s="17">
        <f>IF(AND(ISNUMBER(A704),ISNUMBER(B704)),B704-A704,"")</f>
        <v/>
      </c>
    </row>
    <row r="705" spans="1:3">
      <c r="A705" s="9"/>
      <c r="B705" s="9"/>
      <c r="C705" s="17">
        <f>IF(AND(ISNUMBER(A705),ISNUMBER(B705)),B705-A705,"")</f>
        <v/>
      </c>
    </row>
    <row r="706" spans="1:3">
      <c r="A706" s="9"/>
      <c r="B706" s="9"/>
      <c r="C706" s="17">
        <f>IF(AND(ISNUMBER(A706),ISNUMBER(B706)),B706-A706,"")</f>
        <v/>
      </c>
    </row>
    <row r="707" spans="1:3">
      <c r="A707" s="9"/>
      <c r="B707" s="9"/>
      <c r="C707" s="17">
        <f>IF(AND(ISNUMBER(A707),ISNUMBER(B707)),B707-A707,"")</f>
        <v/>
      </c>
    </row>
    <row r="708" spans="1:3">
      <c r="A708" s="9"/>
      <c r="B708" s="9"/>
      <c r="C708" s="17">
        <f>IF(AND(ISNUMBER(A708),ISNUMBER(B708)),B708-A708,"")</f>
        <v/>
      </c>
    </row>
    <row r="709" spans="1:3">
      <c r="A709" s="9"/>
      <c r="B709" s="9"/>
      <c r="C709" s="17">
        <f>IF(AND(ISNUMBER(A709),ISNUMBER(B709)),B709-A709,"")</f>
        <v/>
      </c>
    </row>
    <row r="710" spans="1:3">
      <c r="A710" s="9"/>
      <c r="B710" s="9"/>
      <c r="C710" s="17">
        <f>IF(AND(ISNUMBER(A710),ISNUMBER(B710)),B710-A710,"")</f>
        <v/>
      </c>
    </row>
    <row r="711" spans="1:3">
      <c r="A711" s="9"/>
      <c r="B711" s="9"/>
      <c r="C711" s="17">
        <f>IF(AND(ISNUMBER(A711),ISNUMBER(B711)),B711-A711,"")</f>
        <v/>
      </c>
    </row>
    <row r="712" spans="1:3">
      <c r="A712" s="9"/>
      <c r="B712" s="9"/>
      <c r="C712" s="17">
        <f>IF(AND(ISNUMBER(A712),ISNUMBER(B712)),B712-A712,"")</f>
        <v/>
      </c>
    </row>
    <row r="713" spans="1:3">
      <c r="A713" s="9"/>
      <c r="B713" s="9"/>
      <c r="C713" s="17">
        <f>IF(AND(ISNUMBER(A713),ISNUMBER(B713)),B713-A713,"")</f>
        <v/>
      </c>
    </row>
    <row r="714" spans="1:3">
      <c r="A714" s="9"/>
      <c r="B714" s="9"/>
      <c r="C714" s="17">
        <f>IF(AND(ISNUMBER(A714),ISNUMBER(B714)),B714-A714,"")</f>
        <v/>
      </c>
    </row>
    <row r="715" spans="1:3">
      <c r="A715" s="9"/>
      <c r="B715" s="9"/>
      <c r="C715" s="17">
        <f>IF(AND(ISNUMBER(A715),ISNUMBER(B715)),B715-A715,"")</f>
        <v/>
      </c>
    </row>
    <row r="716" spans="1:3">
      <c r="A716" s="9"/>
      <c r="B716" s="9"/>
      <c r="C716" s="17">
        <f>IF(AND(ISNUMBER(A716),ISNUMBER(B716)),B716-A716,"")</f>
        <v/>
      </c>
    </row>
    <row r="717" spans="1:3">
      <c r="A717" s="9"/>
      <c r="B717" s="9"/>
      <c r="C717" s="17">
        <f>IF(AND(ISNUMBER(A717),ISNUMBER(B717)),B717-A717,"")</f>
        <v/>
      </c>
    </row>
    <row r="718" spans="1:3">
      <c r="A718" s="9"/>
      <c r="B718" s="9"/>
      <c r="C718" s="17">
        <f>IF(AND(ISNUMBER(A718),ISNUMBER(B718)),B718-A718,"")</f>
        <v/>
      </c>
    </row>
    <row r="719" spans="1:3">
      <c r="A719" s="9"/>
      <c r="B719" s="9"/>
      <c r="C719" s="17">
        <f>IF(AND(ISNUMBER(A719),ISNUMBER(B719)),B719-A719,"")</f>
        <v/>
      </c>
    </row>
    <row r="720" spans="1:3">
      <c r="A720" s="9"/>
      <c r="B720" s="9"/>
      <c r="C720" s="17">
        <f>IF(AND(ISNUMBER(A720),ISNUMBER(B720)),B720-A720,"")</f>
        <v/>
      </c>
    </row>
    <row r="721" spans="1:3">
      <c r="A721" s="9"/>
      <c r="B721" s="9"/>
      <c r="C721" s="17">
        <f>IF(AND(ISNUMBER(A721),ISNUMBER(B721)),B721-A721,"")</f>
        <v/>
      </c>
    </row>
    <row r="722" spans="1:3">
      <c r="A722" s="9"/>
      <c r="B722" s="9"/>
      <c r="C722" s="17">
        <f>IF(AND(ISNUMBER(A722),ISNUMBER(B722)),B722-A722,"")</f>
        <v/>
      </c>
    </row>
    <row r="723" spans="1:3">
      <c r="A723" s="9"/>
      <c r="B723" s="9"/>
      <c r="C723" s="17">
        <f>IF(AND(ISNUMBER(A723),ISNUMBER(B723)),B723-A723,"")</f>
        <v/>
      </c>
    </row>
    <row r="724" spans="1:3">
      <c r="A724" s="9"/>
      <c r="B724" s="9"/>
      <c r="C724" s="17">
        <f>IF(AND(ISNUMBER(A724),ISNUMBER(B724)),B724-A724,"")</f>
        <v/>
      </c>
    </row>
    <row r="725" spans="1:3">
      <c r="A725" s="9"/>
      <c r="B725" s="9"/>
      <c r="C725" s="17">
        <f>IF(AND(ISNUMBER(A725),ISNUMBER(B725)),B725-A725,"")</f>
        <v/>
      </c>
    </row>
    <row r="726" spans="1:3">
      <c r="A726" s="9"/>
      <c r="B726" s="9"/>
      <c r="C726" s="17">
        <f>IF(AND(ISNUMBER(A726),ISNUMBER(B726)),B726-A726,"")</f>
        <v/>
      </c>
    </row>
    <row r="727" spans="1:3">
      <c r="A727" s="9"/>
      <c r="B727" s="9"/>
      <c r="C727" s="17">
        <f>IF(AND(ISNUMBER(A727),ISNUMBER(B727)),B727-A727,"")</f>
        <v/>
      </c>
    </row>
    <row r="728" spans="1:3">
      <c r="A728" s="9"/>
      <c r="B728" s="9"/>
      <c r="C728" s="17">
        <f>IF(AND(ISNUMBER(A728),ISNUMBER(B728)),B728-A728,"")</f>
        <v/>
      </c>
    </row>
    <row r="729" spans="1:3">
      <c r="A729" s="9"/>
      <c r="B729" s="9"/>
      <c r="C729" s="17">
        <f>IF(AND(ISNUMBER(A729),ISNUMBER(B729)),B729-A729,"")</f>
        <v/>
      </c>
    </row>
    <row r="730" spans="1:3">
      <c r="A730" s="9"/>
      <c r="B730" s="9"/>
      <c r="C730" s="17">
        <f>IF(AND(ISNUMBER(A730),ISNUMBER(B730)),B730-A730,"")</f>
        <v/>
      </c>
    </row>
    <row r="731" spans="1:3">
      <c r="A731" s="9"/>
      <c r="B731" s="9"/>
      <c r="C731" s="17">
        <f>IF(AND(ISNUMBER(A731),ISNUMBER(B731)),B731-A731,"")</f>
        <v/>
      </c>
    </row>
    <row r="732" spans="1:3">
      <c r="A732" s="9"/>
      <c r="B732" s="9"/>
      <c r="C732" s="17">
        <f>IF(AND(ISNUMBER(A732),ISNUMBER(B732)),B732-A732,"")</f>
        <v/>
      </c>
    </row>
    <row r="733" spans="1:3">
      <c r="A733" s="9"/>
      <c r="B733" s="9"/>
      <c r="C733" s="17">
        <f>IF(AND(ISNUMBER(A733),ISNUMBER(B733)),B733-A733,"")</f>
        <v/>
      </c>
    </row>
    <row r="734" spans="1:3">
      <c r="A734" s="9"/>
      <c r="B734" s="9"/>
      <c r="C734" s="17">
        <f>IF(AND(ISNUMBER(A734),ISNUMBER(B734)),B734-A734,"")</f>
        <v/>
      </c>
    </row>
    <row r="735" spans="1:3">
      <c r="A735" s="9"/>
      <c r="B735" s="9"/>
      <c r="C735" s="17">
        <f>IF(AND(ISNUMBER(A735),ISNUMBER(B735)),B735-A735,"")</f>
        <v/>
      </c>
    </row>
    <row r="736" spans="1:3">
      <c r="A736" s="9"/>
      <c r="B736" s="9"/>
      <c r="C736" s="17">
        <f>IF(AND(ISNUMBER(A736),ISNUMBER(B736)),B736-A736,"")</f>
        <v/>
      </c>
    </row>
    <row r="737" spans="1:3">
      <c r="A737" s="9"/>
      <c r="B737" s="9"/>
      <c r="C737" s="17">
        <f>IF(AND(ISNUMBER(A737),ISNUMBER(B737)),B737-A737,"")</f>
        <v/>
      </c>
    </row>
    <row r="738" spans="1:3">
      <c r="A738" s="9"/>
      <c r="B738" s="9"/>
      <c r="C738" s="17">
        <f>IF(AND(ISNUMBER(A738),ISNUMBER(B738)),B738-A738,"")</f>
        <v/>
      </c>
    </row>
    <row r="739" spans="1:3">
      <c r="A739" s="9"/>
      <c r="B739" s="9"/>
      <c r="C739" s="17">
        <f>IF(AND(ISNUMBER(A739),ISNUMBER(B739)),B739-A739,"")</f>
        <v/>
      </c>
    </row>
    <row r="740" spans="1:3">
      <c r="A740" s="9"/>
      <c r="B740" s="9"/>
      <c r="C740" s="17">
        <f>IF(AND(ISNUMBER(A740),ISNUMBER(B740)),B740-A740,"")</f>
        <v/>
      </c>
    </row>
    <row r="741" spans="1:3">
      <c r="A741" s="9"/>
      <c r="B741" s="9"/>
      <c r="C741" s="17">
        <f>IF(AND(ISNUMBER(A741),ISNUMBER(B741)),B741-A741,"")</f>
        <v/>
      </c>
    </row>
    <row r="742" spans="1:3">
      <c r="A742" s="9"/>
      <c r="B742" s="9"/>
      <c r="C742" s="17">
        <f>IF(AND(ISNUMBER(A742),ISNUMBER(B742)),B742-A742,"")</f>
        <v/>
      </c>
    </row>
    <row r="743" spans="1:3">
      <c r="A743" s="9"/>
      <c r="B743" s="9"/>
      <c r="C743" s="17">
        <f>IF(AND(ISNUMBER(A743),ISNUMBER(B743)),B743-A743,"")</f>
        <v/>
      </c>
    </row>
    <row r="744" spans="1:3">
      <c r="A744" s="9"/>
      <c r="B744" s="9"/>
      <c r="C744" s="17">
        <f>IF(AND(ISNUMBER(A744),ISNUMBER(B744)),B744-A744,"")</f>
        <v/>
      </c>
    </row>
    <row r="745" spans="1:3">
      <c r="A745" s="9"/>
      <c r="B745" s="9"/>
      <c r="C745" s="17">
        <f>IF(AND(ISNUMBER(A745),ISNUMBER(B745)),B745-A745,"")</f>
        <v/>
      </c>
    </row>
    <row r="746" spans="1:3">
      <c r="A746" s="9"/>
      <c r="B746" s="9"/>
      <c r="C746" s="17">
        <f>IF(AND(ISNUMBER(A746),ISNUMBER(B746)),B746-A746,"")</f>
        <v/>
      </c>
    </row>
    <row r="747" spans="1:3">
      <c r="A747" s="9"/>
      <c r="B747" s="9"/>
      <c r="C747" s="17">
        <f>IF(AND(ISNUMBER(A747),ISNUMBER(B747)),B747-A747,"")</f>
        <v/>
      </c>
    </row>
    <row r="748" spans="1:3">
      <c r="A748" s="9"/>
      <c r="B748" s="9"/>
      <c r="C748" s="17">
        <f>IF(AND(ISNUMBER(A748),ISNUMBER(B748)),B748-A748,"")</f>
        <v/>
      </c>
    </row>
    <row r="749" spans="1:3">
      <c r="A749" s="9"/>
      <c r="B749" s="9"/>
      <c r="C749" s="17">
        <f>IF(AND(ISNUMBER(A749),ISNUMBER(B749)),B749-A749,"")</f>
        <v/>
      </c>
    </row>
    <row r="750" spans="1:3">
      <c r="A750" s="9"/>
      <c r="B750" s="9"/>
      <c r="C750" s="17">
        <f>IF(AND(ISNUMBER(A750),ISNUMBER(B750)),B750-A750,"")</f>
        <v/>
      </c>
    </row>
    <row r="751" spans="1:3">
      <c r="A751" s="9"/>
      <c r="B751" s="9"/>
      <c r="C751" s="17">
        <f>IF(AND(ISNUMBER(A751),ISNUMBER(B751)),B751-A751,"")</f>
        <v/>
      </c>
    </row>
    <row r="752" spans="1:3">
      <c r="A752" s="9"/>
      <c r="B752" s="9"/>
      <c r="C752" s="17">
        <f>IF(AND(ISNUMBER(A752),ISNUMBER(B752)),B752-A752,"")</f>
        <v/>
      </c>
    </row>
    <row r="753" spans="1:3">
      <c r="A753" s="9"/>
      <c r="B753" s="9"/>
      <c r="C753" s="17">
        <f>IF(AND(ISNUMBER(A753),ISNUMBER(B753)),B753-A753,"")</f>
        <v/>
      </c>
    </row>
    <row r="754" spans="1:3">
      <c r="A754" s="9"/>
      <c r="B754" s="9"/>
      <c r="C754" s="17">
        <f>IF(AND(ISNUMBER(A754),ISNUMBER(B754)),B754-A754,"")</f>
        <v/>
      </c>
    </row>
    <row r="755" spans="1:3">
      <c r="A755" s="9"/>
      <c r="B755" s="9"/>
      <c r="C755" s="17">
        <f>IF(AND(ISNUMBER(A755),ISNUMBER(B755)),B755-A755,"")</f>
        <v/>
      </c>
    </row>
    <row r="756" spans="1:3">
      <c r="A756" s="9"/>
      <c r="B756" s="9"/>
      <c r="C756" s="17">
        <f>IF(AND(ISNUMBER(A756),ISNUMBER(B756)),B756-A756,"")</f>
        <v/>
      </c>
    </row>
    <row r="757" spans="1:3">
      <c r="A757" s="9"/>
      <c r="B757" s="9"/>
      <c r="C757" s="17">
        <f>IF(AND(ISNUMBER(A757),ISNUMBER(B757)),B757-A757,"")</f>
        <v/>
      </c>
    </row>
    <row r="758" spans="1:3">
      <c r="A758" s="9"/>
      <c r="B758" s="9"/>
      <c r="C758" s="17">
        <f>IF(AND(ISNUMBER(A758),ISNUMBER(B758)),B758-A758,"")</f>
        <v/>
      </c>
    </row>
    <row r="759" spans="1:3">
      <c r="A759" s="9"/>
      <c r="B759" s="9"/>
      <c r="C759" s="17">
        <f>IF(AND(ISNUMBER(A759),ISNUMBER(B759)),B759-A759,"")</f>
        <v/>
      </c>
    </row>
    <row r="760" spans="1:3">
      <c r="A760" s="9"/>
      <c r="B760" s="9"/>
      <c r="C760" s="17">
        <f>IF(AND(ISNUMBER(A760),ISNUMBER(B760)),B760-A760,"")</f>
        <v/>
      </c>
    </row>
    <row r="761" spans="1:3">
      <c r="A761" s="9"/>
      <c r="B761" s="9"/>
      <c r="C761" s="17">
        <f>IF(AND(ISNUMBER(A761),ISNUMBER(B761)),B761-A761,"")</f>
        <v/>
      </c>
    </row>
    <row r="762" spans="1:3">
      <c r="A762" s="9"/>
      <c r="B762" s="9"/>
      <c r="C762" s="17">
        <f>IF(AND(ISNUMBER(A762),ISNUMBER(B762)),B762-A762,"")</f>
        <v/>
      </c>
    </row>
    <row r="763" spans="1:3">
      <c r="A763" s="9"/>
      <c r="B763" s="9"/>
      <c r="C763" s="17">
        <f>IF(AND(ISNUMBER(A763),ISNUMBER(B763)),B763-A763,"")</f>
        <v/>
      </c>
    </row>
    <row r="764" spans="1:3">
      <c r="A764" s="9"/>
      <c r="B764" s="9"/>
      <c r="C764" s="17">
        <f>IF(AND(ISNUMBER(A764),ISNUMBER(B764)),B764-A764,"")</f>
        <v/>
      </c>
    </row>
    <row r="765" spans="1:3">
      <c r="A765" s="9"/>
      <c r="B765" s="9"/>
      <c r="C765" s="17">
        <f>IF(AND(ISNUMBER(A765),ISNUMBER(B765)),B765-A765,"")</f>
        <v/>
      </c>
    </row>
    <row r="766" spans="1:3">
      <c r="A766" s="9"/>
      <c r="B766" s="9"/>
      <c r="C766" s="17">
        <f>IF(AND(ISNUMBER(A766),ISNUMBER(B766)),B766-A766,"")</f>
        <v/>
      </c>
    </row>
    <row r="767" spans="1:3">
      <c r="A767" s="9"/>
      <c r="B767" s="9"/>
      <c r="C767" s="17">
        <f>IF(AND(ISNUMBER(A767),ISNUMBER(B767)),B767-A767,"")</f>
        <v/>
      </c>
    </row>
    <row r="768" spans="1:3">
      <c r="A768" s="9"/>
      <c r="B768" s="9"/>
      <c r="C768" s="17">
        <f>IF(AND(ISNUMBER(A768),ISNUMBER(B768)),B768-A768,"")</f>
        <v/>
      </c>
    </row>
    <row r="769" spans="1:3">
      <c r="A769" s="9"/>
      <c r="B769" s="9"/>
      <c r="C769" s="17">
        <f>IF(AND(ISNUMBER(A769),ISNUMBER(B769)),B769-A769,"")</f>
        <v/>
      </c>
    </row>
    <row r="770" spans="1:3">
      <c r="A770" s="9"/>
      <c r="B770" s="9"/>
      <c r="C770" s="17">
        <f>IF(AND(ISNUMBER(A770),ISNUMBER(B770)),B770-A770,"")</f>
        <v/>
      </c>
    </row>
    <row r="771" spans="1:3">
      <c r="A771" s="9"/>
      <c r="B771" s="9"/>
      <c r="C771" s="17">
        <f>IF(AND(ISNUMBER(A771),ISNUMBER(B771)),B771-A771,"")</f>
        <v/>
      </c>
    </row>
    <row r="772" spans="1:3">
      <c r="A772" s="9"/>
      <c r="B772" s="9"/>
      <c r="C772" s="17">
        <f>IF(AND(ISNUMBER(A772),ISNUMBER(B772)),B772-A772,"")</f>
        <v/>
      </c>
    </row>
    <row r="773" spans="1:3">
      <c r="A773" s="9"/>
      <c r="B773" s="9"/>
      <c r="C773" s="17">
        <f>IF(AND(ISNUMBER(A773),ISNUMBER(B773)),B773-A773,"")</f>
        <v/>
      </c>
    </row>
    <row r="774" spans="1:3">
      <c r="A774" s="9"/>
      <c r="B774" s="9"/>
      <c r="C774" s="17">
        <f>IF(AND(ISNUMBER(A774),ISNUMBER(B774)),B774-A774,"")</f>
        <v/>
      </c>
    </row>
    <row r="775" spans="1:3">
      <c r="A775" s="9"/>
      <c r="B775" s="9"/>
      <c r="C775" s="17">
        <f>IF(AND(ISNUMBER(A775),ISNUMBER(B775)),B775-A775,"")</f>
        <v/>
      </c>
    </row>
    <row r="776" spans="1:3">
      <c r="A776" s="9"/>
      <c r="B776" s="9"/>
      <c r="C776" s="17">
        <f>IF(AND(ISNUMBER(A776),ISNUMBER(B776)),B776-A776,"")</f>
        <v/>
      </c>
    </row>
    <row r="777" spans="1:3">
      <c r="A777" s="9"/>
      <c r="B777" s="9"/>
      <c r="C777" s="17">
        <f>IF(AND(ISNUMBER(A777),ISNUMBER(B777)),B777-A777,"")</f>
        <v/>
      </c>
    </row>
    <row r="778" spans="1:3">
      <c r="A778" s="9"/>
      <c r="B778" s="9"/>
      <c r="C778" s="17">
        <f>IF(AND(ISNUMBER(A778),ISNUMBER(B778)),B778-A778,"")</f>
        <v/>
      </c>
    </row>
    <row r="779" spans="1:3">
      <c r="A779" s="9"/>
      <c r="B779" s="9"/>
      <c r="C779" s="17">
        <f>IF(AND(ISNUMBER(A779),ISNUMBER(B779)),B779-A779,"")</f>
        <v/>
      </c>
    </row>
    <row r="780" spans="1:3">
      <c r="A780" s="9"/>
      <c r="B780" s="9"/>
      <c r="C780" s="17">
        <f>IF(AND(ISNUMBER(A780),ISNUMBER(B780)),B780-A780,"")</f>
        <v/>
      </c>
    </row>
    <row r="781" spans="1:3">
      <c r="A781" s="9"/>
      <c r="B781" s="9"/>
      <c r="C781" s="17">
        <f>IF(AND(ISNUMBER(A781),ISNUMBER(B781)),B781-A781,"")</f>
        <v/>
      </c>
    </row>
    <row r="782" spans="1:3">
      <c r="A782" s="9"/>
      <c r="B782" s="9"/>
      <c r="C782" s="17">
        <f>IF(AND(ISNUMBER(A782),ISNUMBER(B782)),B782-A782,"")</f>
        <v/>
      </c>
    </row>
    <row r="783" spans="1:3">
      <c r="A783" s="9"/>
      <c r="B783" s="9"/>
      <c r="C783" s="17">
        <f>IF(AND(ISNUMBER(A783),ISNUMBER(B783)),B783-A783,"")</f>
        <v/>
      </c>
    </row>
    <row r="784" spans="1:3">
      <c r="A784" s="9"/>
      <c r="B784" s="9"/>
      <c r="C784" s="17">
        <f>IF(AND(ISNUMBER(A784),ISNUMBER(B784)),B784-A784,"")</f>
        <v/>
      </c>
    </row>
    <row r="785" spans="1:3">
      <c r="A785" s="9"/>
      <c r="B785" s="9"/>
      <c r="C785" s="17">
        <f>IF(AND(ISNUMBER(A785),ISNUMBER(B785)),B785-A785,"")</f>
        <v/>
      </c>
    </row>
    <row r="786" spans="1:3">
      <c r="A786" s="9"/>
      <c r="B786" s="9"/>
      <c r="C786" s="17">
        <f>IF(AND(ISNUMBER(A786),ISNUMBER(B786)),B786-A786,"")</f>
        <v/>
      </c>
    </row>
    <row r="787" spans="1:3">
      <c r="A787" s="9"/>
      <c r="B787" s="9"/>
      <c r="C787" s="17">
        <f>IF(AND(ISNUMBER(A787),ISNUMBER(B787)),B787-A787,"")</f>
        <v/>
      </c>
    </row>
    <row r="788" spans="1:3">
      <c r="A788" s="9"/>
      <c r="B788" s="9"/>
      <c r="C788" s="17">
        <f>IF(AND(ISNUMBER(A788),ISNUMBER(B788)),B788-A788,"")</f>
        <v/>
      </c>
    </row>
    <row r="789" spans="1:3">
      <c r="A789" s="9"/>
      <c r="B789" s="9"/>
      <c r="C789" s="17">
        <f>IF(AND(ISNUMBER(A789),ISNUMBER(B789)),B789-A789,"")</f>
        <v/>
      </c>
    </row>
    <row r="790" spans="1:3">
      <c r="A790" s="9"/>
      <c r="B790" s="9"/>
      <c r="C790" s="17">
        <f>IF(AND(ISNUMBER(A790),ISNUMBER(B790)),B790-A790,"")</f>
        <v/>
      </c>
    </row>
    <row r="791" spans="1:3">
      <c r="A791" s="9"/>
      <c r="B791" s="9"/>
      <c r="C791" s="17">
        <f>IF(AND(ISNUMBER(A791),ISNUMBER(B791)),B791-A791,"")</f>
        <v/>
      </c>
    </row>
    <row r="792" spans="1:3">
      <c r="A792" s="9"/>
      <c r="B792" s="9"/>
      <c r="C792" s="17">
        <f>IF(AND(ISNUMBER(A792),ISNUMBER(B792)),B792-A792,"")</f>
        <v/>
      </c>
    </row>
    <row r="793" spans="1:3">
      <c r="A793" s="9"/>
      <c r="B793" s="9"/>
      <c r="C793" s="17">
        <f>IF(AND(ISNUMBER(A793),ISNUMBER(B793)),B793-A793,"")</f>
        <v/>
      </c>
    </row>
    <row r="794" spans="1:3">
      <c r="A794" s="9"/>
      <c r="B794" s="9"/>
      <c r="C794" s="17">
        <f>IF(AND(ISNUMBER(A794),ISNUMBER(B794)),B794-A794,"")</f>
        <v/>
      </c>
    </row>
    <row r="795" spans="1:3">
      <c r="A795" s="9"/>
      <c r="B795" s="9"/>
      <c r="C795" s="17">
        <f>IF(AND(ISNUMBER(A795),ISNUMBER(B795)),B795-A795,"")</f>
        <v/>
      </c>
    </row>
    <row r="796" spans="1:3">
      <c r="A796" s="9"/>
      <c r="B796" s="9"/>
      <c r="C796" s="17">
        <f>IF(AND(ISNUMBER(A796),ISNUMBER(B796)),B796-A796,"")</f>
        <v/>
      </c>
    </row>
    <row r="797" spans="1:3">
      <c r="A797" s="9"/>
      <c r="B797" s="9"/>
      <c r="C797" s="17">
        <f>IF(AND(ISNUMBER(A797),ISNUMBER(B797)),B797-A797,"")</f>
        <v/>
      </c>
    </row>
    <row r="798" spans="1:3">
      <c r="A798" s="9"/>
      <c r="B798" s="9"/>
      <c r="C798" s="17">
        <f>IF(AND(ISNUMBER(A798),ISNUMBER(B798)),B798-A798,"")</f>
        <v/>
      </c>
    </row>
    <row r="799" spans="1:3">
      <c r="A799" s="9"/>
      <c r="B799" s="9"/>
      <c r="C799" s="17">
        <f>IF(AND(ISNUMBER(A799),ISNUMBER(B799)),B799-A799,"")</f>
        <v/>
      </c>
    </row>
    <row r="800" spans="1:3">
      <c r="A800" s="9"/>
      <c r="B800" s="9"/>
      <c r="C800" s="17">
        <f>IF(AND(ISNUMBER(A800),ISNUMBER(B800)),B800-A800,"")</f>
        <v/>
      </c>
    </row>
    <row r="801" spans="1:3">
      <c r="A801" s="9"/>
      <c r="B801" s="9"/>
      <c r="C801" s="17">
        <f>IF(AND(ISNUMBER(A801),ISNUMBER(B801)),B801-A801,"")</f>
        <v/>
      </c>
    </row>
    <row r="802" spans="1:3">
      <c r="A802" s="9"/>
      <c r="B802" s="9"/>
      <c r="C802" s="17">
        <f>IF(AND(ISNUMBER(A802),ISNUMBER(B802)),B802-A802,"")</f>
        <v/>
      </c>
    </row>
    <row r="803" spans="1:3">
      <c r="A803" s="9"/>
      <c r="B803" s="9"/>
      <c r="C803" s="17">
        <f>IF(AND(ISNUMBER(A803),ISNUMBER(B803)),B803-A803,"")</f>
        <v/>
      </c>
    </row>
    <row r="804" spans="1:3">
      <c r="A804" s="9"/>
      <c r="B804" s="9"/>
      <c r="C804" s="17">
        <f>IF(AND(ISNUMBER(A804),ISNUMBER(B804)),B804-A804,"")</f>
        <v/>
      </c>
    </row>
    <row r="805" spans="1:3">
      <c r="A805" s="9"/>
      <c r="B805" s="9"/>
      <c r="C805" s="17">
        <f>IF(AND(ISNUMBER(A805),ISNUMBER(B805)),B805-A805,"")</f>
        <v/>
      </c>
    </row>
    <row r="806" spans="1:3">
      <c r="A806" s="9"/>
      <c r="B806" s="9"/>
      <c r="C806" s="17">
        <f>IF(AND(ISNUMBER(A806),ISNUMBER(B806)),B806-A806,"")</f>
        <v/>
      </c>
    </row>
    <row r="807" spans="1:3">
      <c r="A807" s="9"/>
      <c r="B807" s="9"/>
      <c r="C807" s="17">
        <f>IF(AND(ISNUMBER(A807),ISNUMBER(B807)),B807-A807,"")</f>
        <v/>
      </c>
    </row>
    <row r="808" spans="1:3">
      <c r="A808" s="9"/>
      <c r="B808" s="9"/>
      <c r="C808" s="17">
        <f>IF(AND(ISNUMBER(A808),ISNUMBER(B808)),B808-A808,"")</f>
        <v/>
      </c>
    </row>
    <row r="809" spans="1:3">
      <c r="A809" s="9"/>
      <c r="B809" s="9"/>
      <c r="C809" s="17">
        <f>IF(AND(ISNUMBER(A809),ISNUMBER(B809)),B809-A809,"")</f>
        <v/>
      </c>
    </row>
    <row r="810" spans="1:3">
      <c r="A810" s="9"/>
      <c r="B810" s="9"/>
      <c r="C810" s="17">
        <f>IF(AND(ISNUMBER(A810),ISNUMBER(B810)),B810-A810,"")</f>
        <v/>
      </c>
    </row>
    <row r="811" spans="1:3">
      <c r="A811" s="9"/>
      <c r="B811" s="9"/>
      <c r="C811" s="17">
        <f>IF(AND(ISNUMBER(A811),ISNUMBER(B811)),B811-A811,"")</f>
        <v/>
      </c>
    </row>
    <row r="812" spans="1:3">
      <c r="A812" s="9"/>
      <c r="B812" s="9"/>
      <c r="C812" s="17">
        <f>IF(AND(ISNUMBER(A812),ISNUMBER(B812)),B812-A812,"")</f>
        <v/>
      </c>
    </row>
    <row r="813" spans="1:3">
      <c r="A813" s="9"/>
      <c r="B813" s="9"/>
      <c r="C813" s="17">
        <f>IF(AND(ISNUMBER(A813),ISNUMBER(B813)),B813-A813,"")</f>
        <v/>
      </c>
    </row>
    <row r="814" spans="1:3">
      <c r="A814" s="9"/>
      <c r="B814" s="9"/>
      <c r="C814" s="17">
        <f>IF(AND(ISNUMBER(A814),ISNUMBER(B814)),B814-A814,"")</f>
        <v/>
      </c>
    </row>
    <row r="815" spans="1:3">
      <c r="A815" s="9"/>
      <c r="B815" s="9"/>
      <c r="C815" s="17">
        <f>IF(AND(ISNUMBER(A815),ISNUMBER(B815)),B815-A815,"")</f>
        <v/>
      </c>
    </row>
    <row r="816" spans="1:3">
      <c r="A816" s="9"/>
      <c r="B816" s="9"/>
      <c r="C816" s="17">
        <f>IF(AND(ISNUMBER(A816),ISNUMBER(B816)),B816-A816,"")</f>
        <v/>
      </c>
    </row>
    <row r="817" spans="1:3">
      <c r="A817" s="9"/>
      <c r="B817" s="9"/>
      <c r="C817" s="17">
        <f>IF(AND(ISNUMBER(A817),ISNUMBER(B817)),B817-A817,"")</f>
        <v/>
      </c>
    </row>
    <row r="818" spans="1:3">
      <c r="A818" s="9"/>
      <c r="B818" s="9"/>
      <c r="C818" s="17">
        <f>IF(AND(ISNUMBER(A818),ISNUMBER(B818)),B818-A818,"")</f>
        <v/>
      </c>
    </row>
    <row r="819" spans="1:3">
      <c r="A819" s="9"/>
      <c r="B819" s="9"/>
      <c r="C819" s="17">
        <f>IF(AND(ISNUMBER(A819),ISNUMBER(B819)),B819-A819,"")</f>
        <v/>
      </c>
    </row>
    <row r="820" spans="1:3">
      <c r="A820" s="9"/>
      <c r="B820" s="9"/>
      <c r="C820" s="17">
        <f>IF(AND(ISNUMBER(A820),ISNUMBER(B820)),B820-A820,"")</f>
        <v/>
      </c>
    </row>
    <row r="821" spans="1:3">
      <c r="A821" s="9"/>
      <c r="B821" s="9"/>
      <c r="C821" s="17">
        <f>IF(AND(ISNUMBER(A821),ISNUMBER(B821)),B821-A821,"")</f>
        <v/>
      </c>
    </row>
    <row r="822" spans="1:3">
      <c r="A822" s="9"/>
      <c r="B822" s="9"/>
      <c r="C822" s="17">
        <f>IF(AND(ISNUMBER(A822),ISNUMBER(B822)),B822-A822,"")</f>
        <v/>
      </c>
    </row>
    <row r="823" spans="1:3">
      <c r="A823" s="9"/>
      <c r="B823" s="9"/>
      <c r="C823" s="17">
        <f>IF(AND(ISNUMBER(A823),ISNUMBER(B823)),B823-A823,"")</f>
        <v/>
      </c>
    </row>
    <row r="824" spans="1:3">
      <c r="A824" s="9"/>
      <c r="B824" s="9"/>
      <c r="C824" s="17">
        <f>IF(AND(ISNUMBER(A824),ISNUMBER(B824)),B824-A824,"")</f>
        <v/>
      </c>
    </row>
    <row r="825" spans="1:3">
      <c r="A825" s="9"/>
      <c r="B825" s="9"/>
      <c r="C825" s="17">
        <f>IF(AND(ISNUMBER(A825),ISNUMBER(B825)),B825-A825,"")</f>
        <v/>
      </c>
    </row>
    <row r="826" spans="1:3">
      <c r="A826" s="9"/>
      <c r="B826" s="9"/>
      <c r="C826" s="17">
        <f>IF(AND(ISNUMBER(A826),ISNUMBER(B826)),B826-A826,"")</f>
        <v/>
      </c>
    </row>
    <row r="827" spans="1:3">
      <c r="A827" s="9"/>
      <c r="B827" s="9"/>
      <c r="C827" s="17">
        <f>IF(AND(ISNUMBER(A827),ISNUMBER(B827)),B827-A827,"")</f>
        <v/>
      </c>
    </row>
    <row r="828" spans="1:3">
      <c r="A828" s="9"/>
      <c r="B828" s="9"/>
      <c r="C828" s="17">
        <f>IF(AND(ISNUMBER(A828),ISNUMBER(B828)),B828-A828,"")</f>
        <v/>
      </c>
    </row>
    <row r="829" spans="1:3">
      <c r="A829" s="9"/>
      <c r="B829" s="9"/>
      <c r="C829" s="17">
        <f>IF(AND(ISNUMBER(A829),ISNUMBER(B829)),B829-A829,"")</f>
        <v/>
      </c>
    </row>
    <row r="830" spans="1:3">
      <c r="A830" s="9"/>
      <c r="B830" s="9"/>
      <c r="C830" s="17">
        <f>IF(AND(ISNUMBER(A830),ISNUMBER(B830)),B830-A830,"")</f>
        <v/>
      </c>
    </row>
    <row r="831" spans="1:3">
      <c r="A831" s="9"/>
      <c r="B831" s="9"/>
      <c r="C831" s="17">
        <f>IF(AND(ISNUMBER(A831),ISNUMBER(B831)),B831-A831,"")</f>
        <v/>
      </c>
    </row>
    <row r="832" spans="1:3">
      <c r="A832" s="9"/>
      <c r="B832" s="9"/>
      <c r="C832" s="17">
        <f>IF(AND(ISNUMBER(A832),ISNUMBER(B832)),B832-A832,"")</f>
        <v/>
      </c>
    </row>
    <row r="833" spans="1:3">
      <c r="A833" s="9"/>
      <c r="B833" s="9"/>
      <c r="C833" s="17">
        <f>IF(AND(ISNUMBER(A833),ISNUMBER(B833)),B833-A833,"")</f>
        <v/>
      </c>
    </row>
    <row r="834" spans="1:3">
      <c r="A834" s="9"/>
      <c r="B834" s="9"/>
      <c r="C834" s="17">
        <f>IF(AND(ISNUMBER(A834),ISNUMBER(B834)),B834-A834,"")</f>
        <v/>
      </c>
    </row>
    <row r="835" spans="1:3">
      <c r="A835" s="9"/>
      <c r="B835" s="9"/>
      <c r="C835" s="17">
        <f>IF(AND(ISNUMBER(A835),ISNUMBER(B835)),B835-A835,"")</f>
        <v/>
      </c>
    </row>
    <row r="836" spans="1:3">
      <c r="A836" s="9"/>
      <c r="B836" s="9"/>
      <c r="C836" s="17">
        <f>IF(AND(ISNUMBER(A836),ISNUMBER(B836)),B836-A836,"")</f>
        <v/>
      </c>
    </row>
    <row r="837" spans="1:3">
      <c r="A837" s="9"/>
      <c r="B837" s="9"/>
      <c r="C837" s="17">
        <f>IF(AND(ISNUMBER(A837),ISNUMBER(B837)),B837-A837,"")</f>
        <v/>
      </c>
    </row>
    <row r="838" spans="1:3">
      <c r="A838" s="9"/>
      <c r="B838" s="9"/>
      <c r="C838" s="17">
        <f>IF(AND(ISNUMBER(A838),ISNUMBER(B838)),B838-A838,"")</f>
        <v/>
      </c>
    </row>
    <row r="839" spans="1:3">
      <c r="A839" s="9"/>
      <c r="B839" s="9"/>
      <c r="C839" s="17">
        <f>IF(AND(ISNUMBER(A839),ISNUMBER(B839)),B839-A839,"")</f>
        <v/>
      </c>
    </row>
    <row r="840" spans="1:3">
      <c r="A840" s="9"/>
      <c r="B840" s="9"/>
      <c r="C840" s="17">
        <f>IF(AND(ISNUMBER(A840),ISNUMBER(B840)),B840-A840,"")</f>
        <v/>
      </c>
    </row>
    <row r="841" spans="1:3">
      <c r="A841" s="9"/>
      <c r="B841" s="9"/>
      <c r="C841" s="17">
        <f>IF(AND(ISNUMBER(A841),ISNUMBER(B841)),B841-A841,"")</f>
        <v/>
      </c>
    </row>
    <row r="842" spans="1:3">
      <c r="A842" s="9"/>
      <c r="B842" s="9"/>
      <c r="C842" s="17">
        <f>IF(AND(ISNUMBER(A842),ISNUMBER(B842)),B842-A842,"")</f>
        <v/>
      </c>
    </row>
    <row r="843" spans="1:3">
      <c r="A843" s="9"/>
      <c r="B843" s="9"/>
      <c r="C843" s="17">
        <f>IF(AND(ISNUMBER(A843),ISNUMBER(B843)),B843-A843,"")</f>
        <v/>
      </c>
    </row>
    <row r="844" spans="1:3">
      <c r="A844" s="9"/>
      <c r="B844" s="9"/>
      <c r="C844" s="17">
        <f>IF(AND(ISNUMBER(A844),ISNUMBER(B844)),B844-A844,"")</f>
        <v/>
      </c>
    </row>
    <row r="845" spans="1:3">
      <c r="A845" s="9"/>
      <c r="B845" s="9"/>
      <c r="C845" s="17">
        <f>IF(AND(ISNUMBER(A845),ISNUMBER(B845)),B845-A845,"")</f>
        <v/>
      </c>
    </row>
    <row r="846" spans="1:3">
      <c r="A846" s="9"/>
      <c r="B846" s="9"/>
      <c r="C846" s="17">
        <f>IF(AND(ISNUMBER(A846),ISNUMBER(B846)),B846-A846,"")</f>
        <v/>
      </c>
    </row>
    <row r="847" spans="1:3">
      <c r="A847" s="9"/>
      <c r="B847" s="9"/>
      <c r="C847" s="17">
        <f>IF(AND(ISNUMBER(A847),ISNUMBER(B847)),B847-A847,"")</f>
        <v/>
      </c>
    </row>
    <row r="848" spans="1:3">
      <c r="A848" s="9"/>
      <c r="B848" s="9"/>
      <c r="C848" s="17">
        <f>IF(AND(ISNUMBER(A848),ISNUMBER(B848)),B848-A848,"")</f>
        <v/>
      </c>
    </row>
    <row r="849" spans="1:3">
      <c r="A849" s="9"/>
      <c r="B849" s="9"/>
      <c r="C849" s="17">
        <f>IF(AND(ISNUMBER(A849),ISNUMBER(B849)),B849-A849,"")</f>
        <v/>
      </c>
    </row>
    <row r="850" spans="1:3">
      <c r="A850" s="9"/>
      <c r="B850" s="9"/>
      <c r="C850" s="17">
        <f>IF(AND(ISNUMBER(A850),ISNUMBER(B850)),B850-A850,"")</f>
        <v/>
      </c>
    </row>
    <row r="851" spans="1:3">
      <c r="A851" s="9"/>
      <c r="B851" s="9"/>
      <c r="C851" s="17">
        <f>IF(AND(ISNUMBER(A851),ISNUMBER(B851)),B851-A851,"")</f>
        <v/>
      </c>
    </row>
    <row r="852" spans="1:3">
      <c r="A852" s="9"/>
      <c r="B852" s="9"/>
      <c r="C852" s="17">
        <f>IF(AND(ISNUMBER(A852),ISNUMBER(B852)),B852-A852,"")</f>
        <v/>
      </c>
    </row>
    <row r="853" spans="1:3">
      <c r="A853" s="9"/>
      <c r="B853" s="9"/>
      <c r="C853" s="17">
        <f>IF(AND(ISNUMBER(A853),ISNUMBER(B853)),B853-A853,"")</f>
        <v/>
      </c>
    </row>
    <row r="854" spans="1:3">
      <c r="A854" s="9"/>
      <c r="B854" s="9"/>
      <c r="C854" s="17">
        <f>IF(AND(ISNUMBER(A854),ISNUMBER(B854)),B854-A854,"")</f>
        <v/>
      </c>
    </row>
    <row r="855" spans="1:3">
      <c r="A855" s="9"/>
      <c r="B855" s="9"/>
      <c r="C855" s="17">
        <f>IF(AND(ISNUMBER(A855),ISNUMBER(B855)),B855-A855,"")</f>
        <v/>
      </c>
    </row>
    <row r="856" spans="1:3">
      <c r="A856" s="9"/>
      <c r="B856" s="9"/>
      <c r="C856" s="17">
        <f>IF(AND(ISNUMBER(A856),ISNUMBER(B856)),B856-A856,"")</f>
        <v/>
      </c>
    </row>
    <row r="857" spans="1:3">
      <c r="A857" s="9"/>
      <c r="B857" s="9"/>
      <c r="C857" s="17">
        <f>IF(AND(ISNUMBER(A857),ISNUMBER(B857)),B857-A857,"")</f>
        <v/>
      </c>
    </row>
    <row r="858" spans="1:3">
      <c r="A858" s="9"/>
      <c r="B858" s="9"/>
      <c r="C858" s="17">
        <f>IF(AND(ISNUMBER(A858),ISNUMBER(B858)),B858-A858,"")</f>
        <v/>
      </c>
    </row>
    <row r="859" spans="1:3">
      <c r="A859" s="9"/>
      <c r="B859" s="9"/>
      <c r="C859" s="17">
        <f>IF(AND(ISNUMBER(A859),ISNUMBER(B859)),B859-A859,"")</f>
        <v/>
      </c>
    </row>
    <row r="860" spans="1:3">
      <c r="A860" s="9"/>
      <c r="B860" s="9"/>
      <c r="C860" s="17">
        <f>IF(AND(ISNUMBER(A860),ISNUMBER(B860)),B860-A860,"")</f>
        <v/>
      </c>
    </row>
    <row r="861" spans="1:3">
      <c r="A861" s="9"/>
      <c r="B861" s="9"/>
      <c r="C861" s="17">
        <f>IF(AND(ISNUMBER(A861),ISNUMBER(B861)),B861-A861,"")</f>
        <v/>
      </c>
    </row>
    <row r="862" spans="1:3">
      <c r="A862" s="9"/>
      <c r="B862" s="9"/>
      <c r="C862" s="17">
        <f>IF(AND(ISNUMBER(A862),ISNUMBER(B862)),B862-A862,"")</f>
        <v/>
      </c>
    </row>
    <row r="863" spans="1:3">
      <c r="A863" s="9"/>
      <c r="B863" s="9"/>
      <c r="C863" s="17">
        <f>IF(AND(ISNUMBER(A863),ISNUMBER(B863)),B863-A863,"")</f>
        <v/>
      </c>
    </row>
    <row r="864" spans="1:3">
      <c r="A864" s="9"/>
      <c r="B864" s="9"/>
      <c r="C864" s="17">
        <f>IF(AND(ISNUMBER(A864),ISNUMBER(B864)),B864-A864,"")</f>
        <v/>
      </c>
    </row>
    <row r="865" spans="1:3">
      <c r="A865" s="9"/>
      <c r="B865" s="9"/>
      <c r="C865" s="17">
        <f>IF(AND(ISNUMBER(A865),ISNUMBER(B865)),B865-A865,"")</f>
        <v/>
      </c>
    </row>
    <row r="866" spans="1:3">
      <c r="A866" s="9"/>
      <c r="B866" s="9"/>
      <c r="C866" s="17">
        <f>IF(AND(ISNUMBER(A866),ISNUMBER(B866)),B866-A866,"")</f>
        <v/>
      </c>
    </row>
    <row r="867" spans="1:3">
      <c r="A867" s="9"/>
      <c r="B867" s="9"/>
      <c r="C867" s="17">
        <f>IF(AND(ISNUMBER(A867),ISNUMBER(B867)),B867-A867,"")</f>
        <v/>
      </c>
    </row>
    <row r="868" spans="1:3">
      <c r="A868" s="9"/>
      <c r="B868" s="9"/>
      <c r="C868" s="17">
        <f>IF(AND(ISNUMBER(A868),ISNUMBER(B868)),B868-A868,"")</f>
        <v/>
      </c>
    </row>
    <row r="869" spans="1:3">
      <c r="A869" s="9"/>
      <c r="B869" s="9"/>
      <c r="C869" s="17">
        <f>IF(AND(ISNUMBER(A869),ISNUMBER(B869)),B869-A869,"")</f>
        <v/>
      </c>
    </row>
    <row r="870" spans="1:3">
      <c r="A870" s="9"/>
      <c r="B870" s="9"/>
      <c r="C870" s="17">
        <f>IF(AND(ISNUMBER(A870),ISNUMBER(B870)),B870-A870,"")</f>
        <v/>
      </c>
    </row>
    <row r="871" spans="1:3">
      <c r="A871" s="9"/>
      <c r="B871" s="9"/>
      <c r="C871" s="17">
        <f>IF(AND(ISNUMBER(A871),ISNUMBER(B871)),B871-A871,"")</f>
        <v/>
      </c>
    </row>
    <row r="872" spans="1:3">
      <c r="A872" s="9"/>
      <c r="B872" s="9"/>
      <c r="C872" s="17">
        <f>IF(AND(ISNUMBER(A872),ISNUMBER(B872)),B872-A872,"")</f>
        <v/>
      </c>
    </row>
    <row r="873" spans="1:3">
      <c r="A873" s="9"/>
      <c r="B873" s="9"/>
      <c r="C873" s="17">
        <f>IF(AND(ISNUMBER(A873),ISNUMBER(B873)),B873-A873,"")</f>
        <v/>
      </c>
    </row>
    <row r="874" spans="1:3">
      <c r="A874" s="9"/>
      <c r="B874" s="9"/>
      <c r="C874" s="17">
        <f>IF(AND(ISNUMBER(A874),ISNUMBER(B874)),B874-A874,"")</f>
        <v/>
      </c>
    </row>
    <row r="875" spans="1:3">
      <c r="A875" s="9"/>
      <c r="B875" s="9"/>
      <c r="C875" s="17">
        <f>IF(AND(ISNUMBER(A875),ISNUMBER(B875)),B875-A875,"")</f>
        <v/>
      </c>
    </row>
    <row r="876" spans="1:3">
      <c r="A876" s="9"/>
      <c r="B876" s="9"/>
      <c r="C876" s="17">
        <f>IF(AND(ISNUMBER(A876),ISNUMBER(B876)),B876-A876,"")</f>
        <v/>
      </c>
    </row>
    <row r="877" spans="1:3">
      <c r="A877" s="9"/>
      <c r="B877" s="9"/>
      <c r="C877" s="17">
        <f>IF(AND(ISNUMBER(A877),ISNUMBER(B877)),B877-A877,"")</f>
        <v/>
      </c>
    </row>
    <row r="878" spans="1:3">
      <c r="A878" s="9"/>
      <c r="B878" s="9"/>
      <c r="C878" s="17">
        <f>IF(AND(ISNUMBER(A878),ISNUMBER(B878)),B878-A878,"")</f>
        <v/>
      </c>
    </row>
    <row r="879" spans="1:3">
      <c r="A879" s="9"/>
      <c r="B879" s="9"/>
      <c r="C879" s="17">
        <f>IF(AND(ISNUMBER(A879),ISNUMBER(B879)),B879-A879,"")</f>
        <v/>
      </c>
    </row>
    <row r="880" spans="1:3">
      <c r="A880" s="9"/>
      <c r="B880" s="9"/>
      <c r="C880" s="17">
        <f>IF(AND(ISNUMBER(A880),ISNUMBER(B880)),B880-A880,"")</f>
        <v/>
      </c>
    </row>
    <row r="881" spans="1:3">
      <c r="A881" s="9"/>
      <c r="B881" s="9"/>
      <c r="C881" s="17">
        <f>IF(AND(ISNUMBER(A881),ISNUMBER(B881)),B881-A881,"")</f>
        <v/>
      </c>
    </row>
    <row r="882" spans="1:3">
      <c r="A882" s="9"/>
      <c r="B882" s="9"/>
      <c r="C882" s="17">
        <f>IF(AND(ISNUMBER(A882),ISNUMBER(B882)),B882-A882,"")</f>
        <v/>
      </c>
    </row>
    <row r="883" spans="1:3">
      <c r="A883" s="9"/>
      <c r="B883" s="9"/>
      <c r="C883" s="17">
        <f>IF(AND(ISNUMBER(A883),ISNUMBER(B883)),B883-A883,"")</f>
        <v/>
      </c>
    </row>
    <row r="884" spans="1:3">
      <c r="A884" s="9"/>
      <c r="B884" s="9"/>
      <c r="C884" s="17">
        <f>IF(AND(ISNUMBER(A884),ISNUMBER(B884)),B884-A884,"")</f>
        <v/>
      </c>
    </row>
    <row r="885" spans="1:3">
      <c r="A885" s="9"/>
      <c r="B885" s="9"/>
      <c r="C885" s="17">
        <f>IF(AND(ISNUMBER(A885),ISNUMBER(B885)),B885-A885,"")</f>
        <v/>
      </c>
    </row>
    <row r="886" spans="1:3">
      <c r="A886" s="9"/>
      <c r="B886" s="9"/>
      <c r="C886" s="17">
        <f>IF(AND(ISNUMBER(A886),ISNUMBER(B886)),B886-A886,"")</f>
        <v/>
      </c>
    </row>
    <row r="887" spans="1:3">
      <c r="A887" s="9"/>
      <c r="B887" s="9"/>
      <c r="C887" s="17">
        <f>IF(AND(ISNUMBER(A887),ISNUMBER(B887)),B887-A887,"")</f>
        <v/>
      </c>
    </row>
    <row r="888" spans="1:3">
      <c r="A888" s="9"/>
      <c r="B888" s="9"/>
      <c r="C888" s="17">
        <f>IF(AND(ISNUMBER(A888),ISNUMBER(B888)),B888-A888,"")</f>
        <v/>
      </c>
    </row>
    <row r="889" spans="1:3">
      <c r="A889" s="9"/>
      <c r="B889" s="9"/>
      <c r="C889" s="17">
        <f>IF(AND(ISNUMBER(A889),ISNUMBER(B889)),B889-A889,"")</f>
        <v/>
      </c>
    </row>
    <row r="890" spans="1:3">
      <c r="A890" s="9"/>
      <c r="B890" s="9"/>
      <c r="C890" s="17">
        <f>IF(AND(ISNUMBER(A890),ISNUMBER(B890)),B890-A890,"")</f>
        <v/>
      </c>
    </row>
    <row r="891" spans="1:3">
      <c r="A891" s="9"/>
      <c r="B891" s="9"/>
      <c r="C891" s="17">
        <f>IF(AND(ISNUMBER(A891),ISNUMBER(B891)),B891-A891,"")</f>
        <v/>
      </c>
    </row>
    <row r="892" spans="1:3">
      <c r="A892" s="9"/>
      <c r="B892" s="9"/>
      <c r="C892" s="17">
        <f>IF(AND(ISNUMBER(A892),ISNUMBER(B892)),B892-A892,"")</f>
        <v/>
      </c>
    </row>
    <row r="893" spans="1:3">
      <c r="A893" s="9"/>
      <c r="B893" s="9"/>
      <c r="C893" s="17">
        <f>IF(AND(ISNUMBER(A893),ISNUMBER(B893)),B893-A893,"")</f>
        <v/>
      </c>
    </row>
    <row r="894" spans="1:3">
      <c r="A894" s="9"/>
      <c r="B894" s="9"/>
      <c r="C894" s="17">
        <f>IF(AND(ISNUMBER(A894),ISNUMBER(B894)),B894-A894,"")</f>
        <v/>
      </c>
    </row>
    <row r="895" spans="1:3">
      <c r="A895" s="9"/>
      <c r="B895" s="9"/>
      <c r="C895" s="17">
        <f>IF(AND(ISNUMBER(A895),ISNUMBER(B895)),B895-A895,"")</f>
        <v/>
      </c>
    </row>
    <row r="896" spans="1:3">
      <c r="A896" s="9"/>
      <c r="B896" s="9"/>
      <c r="C896" s="17">
        <f>IF(AND(ISNUMBER(A896),ISNUMBER(B896)),B896-A896,"")</f>
        <v/>
      </c>
    </row>
    <row r="897" spans="1:3">
      <c r="A897" s="9"/>
      <c r="B897" s="9"/>
      <c r="C897" s="17">
        <f>IF(AND(ISNUMBER(A897),ISNUMBER(B897)),B897-A897,"")</f>
        <v/>
      </c>
    </row>
    <row r="898" spans="1:3">
      <c r="A898" s="9"/>
      <c r="B898" s="9"/>
      <c r="C898" s="17">
        <f>IF(AND(ISNUMBER(A898),ISNUMBER(B898)),B898-A898,"")</f>
        <v/>
      </c>
    </row>
    <row r="899" spans="1:3">
      <c r="A899" s="9"/>
      <c r="B899" s="9"/>
      <c r="C899" s="17">
        <f>IF(AND(ISNUMBER(A899),ISNUMBER(B899)),B899-A899,"")</f>
        <v/>
      </c>
    </row>
    <row r="900" spans="1:3">
      <c r="A900" s="9"/>
      <c r="B900" s="9"/>
      <c r="C900" s="17">
        <f>IF(AND(ISNUMBER(A900),ISNUMBER(B900)),B900-A900,"")</f>
        <v/>
      </c>
    </row>
    <row r="901" spans="1:3">
      <c r="A901" s="9"/>
      <c r="B901" s="9"/>
      <c r="C901" s="17">
        <f>IF(AND(ISNUMBER(A901),ISNUMBER(B901)),B901-A901,"")</f>
        <v/>
      </c>
    </row>
    <row r="902" spans="1:3">
      <c r="A902" s="9"/>
      <c r="B902" s="9"/>
      <c r="C902" s="17">
        <f>IF(AND(ISNUMBER(A902),ISNUMBER(B902)),B902-A902,"")</f>
        <v/>
      </c>
    </row>
    <row r="903" spans="1:3">
      <c r="A903" s="9"/>
      <c r="B903" s="9"/>
      <c r="C903" s="17">
        <f>IF(AND(ISNUMBER(A903),ISNUMBER(B903)),B903-A903,"")</f>
        <v/>
      </c>
    </row>
    <row r="904" spans="1:3">
      <c r="A904" s="9"/>
      <c r="B904" s="9"/>
      <c r="C904" s="17">
        <f>IF(AND(ISNUMBER(A904),ISNUMBER(B904)),B904-A904,"")</f>
        <v/>
      </c>
    </row>
    <row r="905" spans="1:3">
      <c r="A905" s="9"/>
      <c r="B905" s="9"/>
      <c r="C905" s="17">
        <f>IF(AND(ISNUMBER(A905),ISNUMBER(B905)),B905-A905,"")</f>
        <v/>
      </c>
    </row>
    <row r="906" spans="1:3">
      <c r="A906" s="9"/>
      <c r="B906" s="9"/>
      <c r="C906" s="17">
        <f>IF(AND(ISNUMBER(A906),ISNUMBER(B906)),B906-A906,"")</f>
        <v/>
      </c>
    </row>
    <row r="907" spans="1:3">
      <c r="A907" s="9"/>
      <c r="B907" s="9"/>
      <c r="C907" s="17">
        <f>IF(AND(ISNUMBER(A907),ISNUMBER(B907)),B907-A907,"")</f>
        <v/>
      </c>
    </row>
    <row r="908" spans="1:3">
      <c r="A908" s="9"/>
      <c r="B908" s="9"/>
      <c r="C908" s="17">
        <f>IF(AND(ISNUMBER(A908),ISNUMBER(B908)),B908-A908,"")</f>
        <v/>
      </c>
    </row>
    <row r="909" spans="1:3">
      <c r="A909" s="9"/>
      <c r="B909" s="9"/>
      <c r="C909" s="17">
        <f>IF(AND(ISNUMBER(A909),ISNUMBER(B909)),B909-A909,"")</f>
        <v/>
      </c>
    </row>
    <row r="910" spans="1:3">
      <c r="A910" s="9"/>
      <c r="B910" s="9"/>
      <c r="C910" s="17">
        <f>IF(AND(ISNUMBER(A910),ISNUMBER(B910)),B910-A910,"")</f>
        <v/>
      </c>
    </row>
    <row r="911" spans="1:3">
      <c r="A911" s="9"/>
      <c r="B911" s="9"/>
      <c r="C911" s="17">
        <f>IF(AND(ISNUMBER(A911),ISNUMBER(B911)),B911-A911,"")</f>
        <v/>
      </c>
    </row>
    <row r="912" spans="1:3">
      <c r="A912" s="9"/>
      <c r="B912" s="9"/>
      <c r="C912" s="17">
        <f>IF(AND(ISNUMBER(A912),ISNUMBER(B912)),B912-A912,"")</f>
        <v/>
      </c>
    </row>
    <row r="913" spans="1:3">
      <c r="A913" s="9"/>
      <c r="B913" s="9"/>
      <c r="C913" s="17">
        <f>IF(AND(ISNUMBER(A913),ISNUMBER(B913)),B913-A913,"")</f>
        <v/>
      </c>
    </row>
    <row r="914" spans="1:3">
      <c r="A914" s="9"/>
      <c r="B914" s="9"/>
      <c r="C914" s="17">
        <f>IF(AND(ISNUMBER(A914),ISNUMBER(B914)),B914-A914,"")</f>
        <v/>
      </c>
    </row>
    <row r="915" spans="1:3">
      <c r="A915" s="9"/>
      <c r="B915" s="9"/>
      <c r="C915" s="17">
        <f>IF(AND(ISNUMBER(A915),ISNUMBER(B915)),B915-A915,"")</f>
        <v/>
      </c>
    </row>
    <row r="916" spans="1:3">
      <c r="A916" s="9"/>
      <c r="B916" s="9"/>
      <c r="C916" s="17">
        <f>IF(AND(ISNUMBER(A916),ISNUMBER(B916)),B916-A916,"")</f>
        <v/>
      </c>
    </row>
    <row r="917" spans="1:3">
      <c r="A917" s="9"/>
      <c r="B917" s="9"/>
      <c r="C917" s="17">
        <f>IF(AND(ISNUMBER(A917),ISNUMBER(B917)),B917-A917,"")</f>
        <v/>
      </c>
    </row>
    <row r="918" spans="1:3">
      <c r="A918" s="9"/>
      <c r="B918" s="9"/>
      <c r="C918" s="17">
        <f>IF(AND(ISNUMBER(A918),ISNUMBER(B918)),B918-A918,"")</f>
        <v/>
      </c>
    </row>
    <row r="919" spans="1:3">
      <c r="A919" s="9"/>
      <c r="B919" s="9"/>
      <c r="C919" s="17">
        <f>IF(AND(ISNUMBER(A919),ISNUMBER(B919)),B919-A919,"")</f>
        <v/>
      </c>
    </row>
    <row r="920" spans="1:3">
      <c r="A920" s="9"/>
      <c r="B920" s="9"/>
      <c r="C920" s="17">
        <f>IF(AND(ISNUMBER(A920),ISNUMBER(B920)),B920-A920,"")</f>
        <v/>
      </c>
    </row>
    <row r="921" spans="1:3">
      <c r="A921" s="9"/>
      <c r="B921" s="9"/>
      <c r="C921" s="17">
        <f>IF(AND(ISNUMBER(A921),ISNUMBER(B921)),B921-A921,"")</f>
        <v/>
      </c>
    </row>
    <row r="922" spans="1:3">
      <c r="A922" s="9"/>
      <c r="B922" s="9"/>
      <c r="C922" s="17">
        <f>IF(AND(ISNUMBER(A922),ISNUMBER(B922)),B922-A922,"")</f>
        <v/>
      </c>
    </row>
    <row r="923" spans="1:3">
      <c r="A923" s="9"/>
      <c r="B923" s="9"/>
      <c r="C923" s="17">
        <f>IF(AND(ISNUMBER(A923),ISNUMBER(B923)),B923-A923,"")</f>
        <v/>
      </c>
    </row>
    <row r="924" spans="1:3">
      <c r="A924" s="9"/>
      <c r="B924" s="9"/>
      <c r="C924" s="17">
        <f>IF(AND(ISNUMBER(A924),ISNUMBER(B924)),B924-A924,"")</f>
        <v/>
      </c>
    </row>
    <row r="925" spans="1:3">
      <c r="A925" s="9"/>
      <c r="B925" s="9"/>
      <c r="C925" s="17">
        <f>IF(AND(ISNUMBER(A925),ISNUMBER(B925)),B925-A925,"")</f>
        <v/>
      </c>
    </row>
    <row r="926" spans="1:3">
      <c r="A926" s="9"/>
      <c r="B926" s="9"/>
      <c r="C926" s="17">
        <f>IF(AND(ISNUMBER(A926),ISNUMBER(B926)),B926-A926,"")</f>
        <v/>
      </c>
    </row>
    <row r="927" spans="1:3">
      <c r="A927" s="9"/>
      <c r="B927" s="9"/>
      <c r="C927" s="17">
        <f>IF(AND(ISNUMBER(A927),ISNUMBER(B927)),B927-A927,"")</f>
        <v/>
      </c>
    </row>
    <row r="928" spans="1:3">
      <c r="A928" s="9"/>
      <c r="B928" s="9"/>
      <c r="C928" s="17">
        <f>IF(AND(ISNUMBER(A928),ISNUMBER(B928)),B928-A928,"")</f>
        <v/>
      </c>
    </row>
    <row r="929" spans="1:3">
      <c r="A929" s="9"/>
      <c r="B929" s="9"/>
      <c r="C929" s="17">
        <f>IF(AND(ISNUMBER(A929),ISNUMBER(B929)),B929-A929,"")</f>
        <v/>
      </c>
    </row>
    <row r="930" spans="1:3">
      <c r="A930" s="9"/>
      <c r="B930" s="9"/>
      <c r="C930" s="17">
        <f>IF(AND(ISNUMBER(A930),ISNUMBER(B930)),B930-A930,"")</f>
        <v/>
      </c>
    </row>
    <row r="931" spans="1:3">
      <c r="A931" s="9"/>
      <c r="B931" s="9"/>
      <c r="C931" s="17">
        <f>IF(AND(ISNUMBER(A931),ISNUMBER(B931)),B931-A931,"")</f>
        <v/>
      </c>
    </row>
    <row r="932" spans="1:3">
      <c r="A932" s="9"/>
      <c r="B932" s="9"/>
      <c r="C932" s="17">
        <f>IF(AND(ISNUMBER(A932),ISNUMBER(B932)),B932-A932,"")</f>
        <v/>
      </c>
    </row>
    <row r="933" spans="1:3">
      <c r="A933" s="9"/>
      <c r="B933" s="9"/>
      <c r="C933" s="17">
        <f>IF(AND(ISNUMBER(A933),ISNUMBER(B933)),B933-A933,"")</f>
        <v/>
      </c>
    </row>
    <row r="934" spans="1:3">
      <c r="A934" s="9"/>
      <c r="B934" s="9"/>
      <c r="C934" s="17">
        <f>IF(AND(ISNUMBER(A934),ISNUMBER(B934)),B934-A934,"")</f>
        <v/>
      </c>
    </row>
    <row r="935" spans="1:3">
      <c r="A935" s="9"/>
      <c r="B935" s="9"/>
      <c r="C935" s="17">
        <f>IF(AND(ISNUMBER(A935),ISNUMBER(B935)),B935-A935,"")</f>
        <v/>
      </c>
    </row>
    <row r="936" spans="1:3">
      <c r="A936" s="9"/>
      <c r="B936" s="9"/>
      <c r="C936" s="17">
        <f>IF(AND(ISNUMBER(A936),ISNUMBER(B936)),B936-A936,"")</f>
        <v/>
      </c>
    </row>
    <row r="937" spans="1:3">
      <c r="A937" s="9"/>
      <c r="B937" s="9"/>
      <c r="C937" s="17">
        <f>IF(AND(ISNUMBER(A937),ISNUMBER(B937)),B937-A937,"")</f>
        <v/>
      </c>
    </row>
    <row r="938" spans="1:3">
      <c r="A938" s="9"/>
      <c r="B938" s="9"/>
      <c r="C938" s="17">
        <f>IF(AND(ISNUMBER(A938),ISNUMBER(B938)),B938-A938,"")</f>
        <v/>
      </c>
    </row>
    <row r="939" spans="1:3">
      <c r="A939" s="9"/>
      <c r="B939" s="9"/>
      <c r="C939" s="17">
        <f>IF(AND(ISNUMBER(A939),ISNUMBER(B939)),B939-A939,"")</f>
        <v/>
      </c>
    </row>
    <row r="940" spans="1:3">
      <c r="A940" s="9"/>
      <c r="B940" s="9"/>
      <c r="C940" s="17">
        <f>IF(AND(ISNUMBER(A940),ISNUMBER(B940)),B940-A940,"")</f>
        <v/>
      </c>
    </row>
    <row r="941" spans="1:3">
      <c r="A941" s="9"/>
      <c r="B941" s="9"/>
      <c r="C941" s="17">
        <f>IF(AND(ISNUMBER(A941),ISNUMBER(B941)),B941-A941,"")</f>
        <v/>
      </c>
    </row>
    <row r="942" spans="1:3">
      <c r="A942" s="9"/>
      <c r="B942" s="9"/>
      <c r="C942" s="17">
        <f>IF(AND(ISNUMBER(A942),ISNUMBER(B942)),B942-A942,"")</f>
        <v/>
      </c>
    </row>
    <row r="943" spans="1:3">
      <c r="A943" s="9"/>
      <c r="B943" s="9"/>
      <c r="C943" s="17">
        <f>IF(AND(ISNUMBER(A943),ISNUMBER(B943)),B943-A943,"")</f>
        <v/>
      </c>
    </row>
    <row r="944" spans="1:3">
      <c r="A944" s="9"/>
      <c r="B944" s="9"/>
      <c r="C944" s="17">
        <f>IF(AND(ISNUMBER(A944),ISNUMBER(B944)),B944-A944,"")</f>
        <v/>
      </c>
    </row>
    <row r="945" spans="1:3">
      <c r="A945" s="9"/>
      <c r="B945" s="9"/>
      <c r="C945" s="17">
        <f>IF(AND(ISNUMBER(A945),ISNUMBER(B945)),B945-A945,"")</f>
        <v/>
      </c>
    </row>
    <row r="946" spans="1:3">
      <c r="A946" s="9"/>
      <c r="B946" s="9"/>
      <c r="C946" s="17">
        <f>IF(AND(ISNUMBER(A946),ISNUMBER(B946)),B946-A946,"")</f>
        <v/>
      </c>
    </row>
    <row r="947" spans="1:3">
      <c r="A947" s="9"/>
      <c r="B947" s="9"/>
      <c r="C947" s="17">
        <f>IF(AND(ISNUMBER(A947),ISNUMBER(B947)),B947-A947,"")</f>
        <v/>
      </c>
    </row>
    <row r="948" spans="1:3">
      <c r="A948" s="9"/>
      <c r="B948" s="9"/>
      <c r="C948" s="17">
        <f>IF(AND(ISNUMBER(A948),ISNUMBER(B948)),B948-A948,"")</f>
        <v/>
      </c>
    </row>
    <row r="949" spans="1:3">
      <c r="A949" s="9"/>
      <c r="B949" s="9"/>
      <c r="C949" s="17">
        <f>IF(AND(ISNUMBER(A949),ISNUMBER(B949)),B949-A949,"")</f>
        <v/>
      </c>
    </row>
    <row r="950" spans="1:3">
      <c r="A950" s="9"/>
      <c r="B950" s="9"/>
      <c r="C950" s="17">
        <f>IF(AND(ISNUMBER(A950),ISNUMBER(B950)),B950-A950,"")</f>
        <v/>
      </c>
    </row>
    <row r="951" spans="1:3">
      <c r="A951" s="9"/>
      <c r="B951" s="9"/>
      <c r="C951" s="17">
        <f>IF(AND(ISNUMBER(A951),ISNUMBER(B951)),B951-A951,"")</f>
        <v/>
      </c>
    </row>
    <row r="952" spans="1:3">
      <c r="A952" s="9"/>
      <c r="B952" s="9"/>
      <c r="C952" s="17">
        <f>IF(AND(ISNUMBER(A952),ISNUMBER(B952)),B952-A952,"")</f>
        <v/>
      </c>
    </row>
    <row r="953" spans="1:3">
      <c r="A953" s="9"/>
      <c r="B953" s="9"/>
      <c r="C953" s="17">
        <f>IF(AND(ISNUMBER(A953),ISNUMBER(B953)),B953-A953,"")</f>
        <v/>
      </c>
    </row>
    <row r="954" spans="1:3">
      <c r="A954" s="9"/>
      <c r="B954" s="9"/>
      <c r="C954" s="17">
        <f>IF(AND(ISNUMBER(A954),ISNUMBER(B954)),B954-A954,"")</f>
        <v/>
      </c>
    </row>
    <row r="955" spans="1:3">
      <c r="A955" s="9"/>
      <c r="B955" s="9"/>
      <c r="C955" s="17">
        <f>IF(AND(ISNUMBER(A955),ISNUMBER(B955)),B955-A955,"")</f>
        <v/>
      </c>
    </row>
    <row r="956" spans="1:3">
      <c r="A956" s="9"/>
      <c r="B956" s="9"/>
      <c r="C956" s="17">
        <f>IF(AND(ISNUMBER(A956),ISNUMBER(B956)),B956-A956,"")</f>
        <v/>
      </c>
    </row>
    <row r="957" spans="1:3">
      <c r="A957" s="9"/>
      <c r="B957" s="9"/>
      <c r="C957" s="17">
        <f>IF(AND(ISNUMBER(A957),ISNUMBER(B957)),B957-A957,"")</f>
        <v/>
      </c>
    </row>
    <row r="958" spans="1:3">
      <c r="A958" s="9"/>
      <c r="B958" s="9"/>
      <c r="C958" s="17">
        <f>IF(AND(ISNUMBER(A958),ISNUMBER(B958)),B958-A958,"")</f>
        <v/>
      </c>
    </row>
    <row r="959" spans="1:3">
      <c r="A959" s="9"/>
      <c r="B959" s="9"/>
      <c r="C959" s="17">
        <f>IF(AND(ISNUMBER(A959),ISNUMBER(B959)),B959-A959,"")</f>
        <v/>
      </c>
    </row>
    <row r="960" spans="1:3">
      <c r="A960" s="9"/>
      <c r="B960" s="9"/>
      <c r="C960" s="17">
        <f>IF(AND(ISNUMBER(A960),ISNUMBER(B960)),B960-A960,"")</f>
        <v/>
      </c>
    </row>
    <row r="961" spans="1:3">
      <c r="A961" s="9"/>
      <c r="B961" s="9"/>
      <c r="C961" s="17">
        <f>IF(AND(ISNUMBER(A961),ISNUMBER(B961)),B961-A961,"")</f>
        <v/>
      </c>
    </row>
    <row r="962" spans="1:3">
      <c r="A962" s="9"/>
      <c r="B962" s="9"/>
      <c r="C962" s="17">
        <f>IF(AND(ISNUMBER(A962),ISNUMBER(B962)),B962-A962,"")</f>
        <v/>
      </c>
    </row>
    <row r="963" spans="1:3">
      <c r="A963" s="9"/>
      <c r="B963" s="9"/>
      <c r="C963" s="17">
        <f>IF(AND(ISNUMBER(A963),ISNUMBER(B963)),B963-A963,"")</f>
        <v/>
      </c>
    </row>
    <row r="964" spans="1:3">
      <c r="A964" s="9"/>
      <c r="B964" s="9"/>
      <c r="C964" s="17">
        <f>IF(AND(ISNUMBER(A964),ISNUMBER(B964)),B964-A964,"")</f>
        <v/>
      </c>
    </row>
    <row r="965" spans="1:3">
      <c r="A965" s="9"/>
      <c r="B965" s="9"/>
      <c r="C965" s="17">
        <f>IF(AND(ISNUMBER(A965),ISNUMBER(B965)),B965-A965,"")</f>
        <v/>
      </c>
    </row>
    <row r="966" spans="1:3">
      <c r="A966" s="9"/>
      <c r="B966" s="9"/>
      <c r="C966" s="17">
        <f>IF(AND(ISNUMBER(A966),ISNUMBER(B966)),B966-A966,"")</f>
        <v/>
      </c>
    </row>
    <row r="967" spans="1:3">
      <c r="A967" s="9"/>
      <c r="B967" s="9"/>
      <c r="C967" s="17">
        <f>IF(AND(ISNUMBER(A967),ISNUMBER(B967)),B967-A967,"")</f>
        <v/>
      </c>
    </row>
    <row r="968" spans="1:3">
      <c r="A968" s="9"/>
      <c r="B968" s="9"/>
      <c r="C968" s="17">
        <f>IF(AND(ISNUMBER(A968),ISNUMBER(B968)),B968-A968,"")</f>
        <v/>
      </c>
    </row>
    <row r="969" spans="1:3">
      <c r="A969" s="9"/>
      <c r="B969" s="9"/>
      <c r="C969" s="17">
        <f>IF(AND(ISNUMBER(A969),ISNUMBER(B969)),B969-A969,"")</f>
        <v/>
      </c>
    </row>
    <row r="970" spans="1:3">
      <c r="A970" s="9"/>
      <c r="B970" s="9"/>
      <c r="C970" s="17">
        <f>IF(AND(ISNUMBER(A970),ISNUMBER(B970)),B970-A970,"")</f>
        <v/>
      </c>
    </row>
    <row r="971" spans="1:3">
      <c r="A971" s="9"/>
      <c r="B971" s="9"/>
      <c r="C971" s="17">
        <f>IF(AND(ISNUMBER(A971),ISNUMBER(B971)),B971-A971,"")</f>
        <v/>
      </c>
    </row>
    <row r="972" spans="1:3">
      <c r="A972" s="9"/>
      <c r="B972" s="9"/>
      <c r="C972" s="17">
        <f>IF(AND(ISNUMBER(A972),ISNUMBER(B972)),B972-A972,"")</f>
        <v/>
      </c>
    </row>
    <row r="973" spans="1:3">
      <c r="A973" s="9"/>
      <c r="B973" s="9"/>
      <c r="C973" s="17">
        <f>IF(AND(ISNUMBER(A973),ISNUMBER(B973)),B973-A973,"")</f>
        <v/>
      </c>
    </row>
    <row r="974" spans="1:3">
      <c r="A974" s="9"/>
      <c r="B974" s="9"/>
      <c r="C974" s="17">
        <f>IF(AND(ISNUMBER(A974),ISNUMBER(B974)),B974-A974,"")</f>
        <v/>
      </c>
    </row>
    <row r="975" spans="1:3">
      <c r="A975" s="9"/>
      <c r="B975" s="9"/>
      <c r="C975" s="17">
        <f>IF(AND(ISNUMBER(A975),ISNUMBER(B975)),B975-A975,"")</f>
        <v/>
      </c>
    </row>
    <row r="976" spans="1:3">
      <c r="A976" s="9"/>
      <c r="B976" s="9"/>
      <c r="C976" s="17">
        <f>IF(AND(ISNUMBER(A976),ISNUMBER(B976)),B976-A976,"")</f>
        <v/>
      </c>
    </row>
    <row r="977" spans="1:3">
      <c r="A977" s="9"/>
      <c r="B977" s="9"/>
      <c r="C977" s="17">
        <f>IF(AND(ISNUMBER(A977),ISNUMBER(B977)),B977-A977,"")</f>
        <v/>
      </c>
    </row>
    <row r="978" spans="1:3">
      <c r="A978" s="9"/>
      <c r="B978" s="9"/>
      <c r="C978" s="17">
        <f>IF(AND(ISNUMBER(A978),ISNUMBER(B978)),B978-A978,"")</f>
        <v/>
      </c>
    </row>
    <row r="979" spans="1:3">
      <c r="A979" s="9"/>
      <c r="B979" s="9"/>
      <c r="C979" s="17">
        <f>IF(AND(ISNUMBER(A979),ISNUMBER(B979)),B979-A979,"")</f>
        <v/>
      </c>
    </row>
    <row r="980" spans="1:3">
      <c r="A980" s="9"/>
      <c r="B980" s="9"/>
      <c r="C980" s="17">
        <f>IF(AND(ISNUMBER(A980),ISNUMBER(B980)),B980-A980,"")</f>
        <v/>
      </c>
    </row>
    <row r="981" spans="1:3">
      <c r="A981" s="9"/>
      <c r="B981" s="9"/>
      <c r="C981" s="17">
        <f>IF(AND(ISNUMBER(A981),ISNUMBER(B981)),B981-A981,"")</f>
        <v/>
      </c>
    </row>
    <row r="982" spans="1:3">
      <c r="A982" s="9"/>
      <c r="B982" s="9"/>
      <c r="C982" s="17">
        <f>IF(AND(ISNUMBER(A982),ISNUMBER(B982)),B982-A982,"")</f>
        <v/>
      </c>
    </row>
    <row r="983" spans="1:3">
      <c r="A983" s="9"/>
      <c r="B983" s="9"/>
      <c r="C983" s="17">
        <f>IF(AND(ISNUMBER(A983),ISNUMBER(B983)),B983-A983,"")</f>
        <v/>
      </c>
    </row>
    <row r="984" spans="1:3">
      <c r="A984" s="9"/>
      <c r="B984" s="9"/>
      <c r="C984" s="17">
        <f>IF(AND(ISNUMBER(A984),ISNUMBER(B984)),B984-A984,"")</f>
        <v/>
      </c>
    </row>
    <row r="985" spans="1:3">
      <c r="A985" s="9"/>
      <c r="B985" s="9"/>
      <c r="C985" s="17">
        <f>IF(AND(ISNUMBER(A985),ISNUMBER(B985)),B985-A985,"")</f>
        <v/>
      </c>
    </row>
    <row r="986" spans="1:3">
      <c r="A986" s="9"/>
      <c r="B986" s="9"/>
      <c r="C986" s="17">
        <f>IF(AND(ISNUMBER(A986),ISNUMBER(B986)),B986-A986,"")</f>
        <v/>
      </c>
    </row>
    <row r="987" spans="1:3">
      <c r="A987" s="9"/>
      <c r="B987" s="9"/>
      <c r="C987" s="17">
        <f>IF(AND(ISNUMBER(A987),ISNUMBER(B987)),B987-A987,"")</f>
        <v/>
      </c>
    </row>
    <row r="988" spans="1:3">
      <c r="A988" s="9"/>
      <c r="B988" s="9"/>
      <c r="C988" s="17">
        <f>IF(AND(ISNUMBER(A988),ISNUMBER(B988)),B988-A988,"")</f>
        <v/>
      </c>
    </row>
    <row r="989" spans="1:3">
      <c r="A989" s="9"/>
      <c r="B989" s="9"/>
      <c r="C989" s="17">
        <f>IF(AND(ISNUMBER(A989),ISNUMBER(B989)),B989-A989,"")</f>
        <v/>
      </c>
    </row>
    <row r="990" spans="1:3">
      <c r="A990" s="9"/>
      <c r="B990" s="9"/>
      <c r="C990" s="17">
        <f>IF(AND(ISNUMBER(A990),ISNUMBER(B990)),B990-A990,"")</f>
        <v/>
      </c>
    </row>
    <row r="991" spans="1:3">
      <c r="A991" s="9"/>
      <c r="B991" s="9"/>
      <c r="C991" s="17">
        <f>IF(AND(ISNUMBER(A991),ISNUMBER(B991)),B991-A991,"")</f>
        <v/>
      </c>
    </row>
    <row r="992" spans="1:3">
      <c r="A992" s="9"/>
      <c r="B992" s="9"/>
      <c r="C992" s="17">
        <f>IF(AND(ISNUMBER(A992),ISNUMBER(B992)),B992-A992,"")</f>
        <v/>
      </c>
    </row>
    <row r="993" spans="1:3">
      <c r="A993" s="9"/>
      <c r="B993" s="9"/>
      <c r="C993" s="17">
        <f>IF(AND(ISNUMBER(A993),ISNUMBER(B993)),B993-A993,"")</f>
        <v/>
      </c>
    </row>
    <row r="994" spans="1:3">
      <c r="A994" s="9"/>
      <c r="B994" s="9"/>
      <c r="C994" s="17">
        <f>IF(AND(ISNUMBER(A994),ISNUMBER(B994)),B994-A994,"")</f>
        <v/>
      </c>
    </row>
    <row r="995" spans="1:3">
      <c r="A995" s="9"/>
      <c r="B995" s="9"/>
      <c r="C995" s="17">
        <f>IF(AND(ISNUMBER(A995),ISNUMBER(B995)),B995-A995,"")</f>
        <v/>
      </c>
    </row>
    <row r="996" spans="1:3">
      <c r="A996" s="9"/>
      <c r="B996" s="9"/>
      <c r="C996" s="17">
        <f>IF(AND(ISNUMBER(A996),ISNUMBER(B996)),B996-A996,"")</f>
        <v/>
      </c>
    </row>
    <row r="997" spans="1:3">
      <c r="A997" s="9"/>
      <c r="B997" s="9"/>
      <c r="C997" s="17">
        <f>IF(AND(ISNUMBER(A997),ISNUMBER(B997)),B997-A997,"")</f>
        <v/>
      </c>
    </row>
    <row r="998" spans="1:3">
      <c r="A998" s="9"/>
      <c r="B998" s="9"/>
      <c r="C998" s="17">
        <f>IF(AND(ISNUMBER(A998),ISNUMBER(B998)),B998-A998,"")</f>
        <v/>
      </c>
    </row>
    <row r="999" spans="1:3">
      <c r="A999" s="9"/>
      <c r="B999" s="9"/>
      <c r="C999" s="17">
        <f>IF(AND(ISNUMBER(A999),ISNUMBER(B999)),B999-A999,"")</f>
        <v/>
      </c>
    </row>
    <row r="1000" spans="1:3">
      <c r="A1000" s="9"/>
      <c r="B1000" s="9"/>
      <c r="C1000" s="17">
        <f>IF(AND(ISNUMBER(A1000),ISNUMBER(B1000)),B1000-A1000,"")</f>
        <v/>
      </c>
    </row>
    <row r="1001" spans="1:3">
      <c r="A1001" s="9"/>
      <c r="B1001" s="9"/>
      <c r="C1001" s="17">
        <f>IF(AND(ISNUMBER(A1001),ISNUMBER(B1001)),B1001-A1001,"")</f>
        <v/>
      </c>
    </row>
    <row r="1002" spans="1:3">
      <c r="A1002" s="9"/>
      <c r="B1002" s="9"/>
      <c r="C1002" s="17">
        <f>IF(AND(ISNUMBER(A1002),ISNUMBER(B1002)),B1002-A1002,"")</f>
        <v/>
      </c>
    </row>
    <row r="1003" spans="1:3">
      <c r="A1003" s="9"/>
      <c r="B1003" s="9"/>
      <c r="C1003" s="17">
        <f>IF(AND(ISNUMBER(A1003),ISNUMBER(B1003)),B1003-A1003,"")</f>
        <v/>
      </c>
    </row>
    <row r="1004" spans="1:3">
      <c r="A1004" s="9"/>
      <c r="B1004" s="9"/>
      <c r="C1004" s="17">
        <f>IF(AND(ISNUMBER(A1004),ISNUMBER(B1004)),B1004-A1004,"")</f>
        <v/>
      </c>
    </row>
  </sheetData>
  <mergeCells count="2">
    <mergeCell ref="E29:G29"/>
    <mergeCell ref="E32:G32"/>
  </mergeCells>
  <dataValidations count="1">
    <dataValidation type="decimal" allowBlank="1" showInputMessage="1" showErrorMessage="1" errorTitle="Nivel de confianza" error="Tiene que ser un porcentaje entre 50 % y 99,99 %." promptTitle="Nivel de confianza" prompt="Entre 50 % y 99,99 %. Lo habitual es 95 %." sqref="F5">
      <formula1>0.5</formula1>
      <formula2>0.9999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D27"/>
  <sheetViews>
    <sheetView showGridLines="0" workbookViewId="0"/>
  </sheetViews>
  <sheetFormatPr defaultRowHeight="15"/>
  <cols>
    <col min="1" max="1" width="3.7109375" customWidth="1"/>
    <col min="2" max="2" width="38.7109375" customWidth="1"/>
    <col min="3" max="3" width="16.7109375" customWidth="1"/>
    <col min="4" max="4" width="60.7109375" customWidth="1"/>
  </cols>
  <sheetData>
    <row r="1" spans="2:4">
      <c r="B1" s="1" t="s">
        <v>76</v>
      </c>
    </row>
    <row r="2" spans="2:4">
      <c r="B2" s="2" t="s">
        <v>77</v>
      </c>
    </row>
    <row r="4" spans="2:4">
      <c r="B4" s="4" t="s">
        <v>78</v>
      </c>
    </row>
    <row r="5" spans="2:4">
      <c r="B5" s="5" t="s">
        <v>79</v>
      </c>
      <c r="C5" s="11">
        <v>37</v>
      </c>
    </row>
    <row r="6" spans="2:4">
      <c r="B6" s="5" t="s">
        <v>80</v>
      </c>
      <c r="C6" s="11">
        <v>120</v>
      </c>
    </row>
    <row r="7" spans="2:4">
      <c r="B7" s="5" t="s">
        <v>18</v>
      </c>
      <c r="C7" s="10">
        <v>0.95</v>
      </c>
    </row>
    <row r="8" spans="2:4">
      <c r="B8" s="5" t="s">
        <v>81</v>
      </c>
      <c r="C8" s="11">
        <v>0.25</v>
      </c>
    </row>
    <row r="10" spans="2:4">
      <c r="B10" s="5" t="s">
        <v>82</v>
      </c>
      <c r="C10" s="5" t="b">
        <f>AND(pr_n&gt;=1,pr_x&gt;=0,pr_x&lt;=pr_n,pr_x=INT(pr_x),pr_n=INT(pr_n))</f>
        <v>1</v>
      </c>
    </row>
    <row r="12" spans="2:4">
      <c r="B12" s="4" t="s">
        <v>83</v>
      </c>
    </row>
    <row r="13" spans="2:4">
      <c r="B13" s="5" t="s">
        <v>84</v>
      </c>
      <c r="C13" s="18">
        <f>IF(pr_ok,pr_x/pr_n,"")</f>
        <v>0.30833333333333335</v>
      </c>
    </row>
    <row r="14" spans="2:4">
      <c r="B14" s="5" t="s">
        <v>85</v>
      </c>
      <c r="C14" s="14">
        <f>IF(pr_ok,_xlfn.NORM.S.INV(1-(1-pr_conf)/2),"")</f>
        <v>1.9599639845400536</v>
      </c>
    </row>
    <row r="15" spans="2:4">
      <c r="B15" s="5" t="s">
        <v>86</v>
      </c>
      <c r="C15" s="18">
        <f>IF(pr_ok,(pr_p_hat+pr_zcrit^2/(2*pr_n)-pr_zcrit*SQRT(pr_p_hat*(1-pr_p_hat)/pr_n+pr_zcrit^2/(4*pr_n^2)))/(1+pr_zcrit^2/pr_n),"")</f>
        <v>0.232727369889163</v>
      </c>
      <c r="D15" s="7" t="s">
        <v>88</v>
      </c>
    </row>
    <row r="16" spans="2:4">
      <c r="B16" s="5" t="s">
        <v>87</v>
      </c>
      <c r="C16" s="18">
        <f>IF(pr_ok,(pr_p_hat+pr_zcrit^2/(2*pr_n)+pr_zcrit*SQRT(pr_p_hat*(1-pr_p_hat)/pr_n+pr_zcrit^2/(4*pr_n^2)))/(1+pr_zcrit^2/pr_n),"")</f>
        <v>0.3958299772380068</v>
      </c>
    </row>
    <row r="17" spans="2:4">
      <c r="B17" s="5" t="s">
        <v>89</v>
      </c>
      <c r="C17" s="18">
        <f>IF(pr_ok,pr_p_hat-pr_zcrit*SQRT(pr_p_hat*(1-pr_p_hat)/pr_n),"")</f>
        <v>0.2257074472005282</v>
      </c>
      <c r="D17" s="7" t="s">
        <v>91</v>
      </c>
    </row>
    <row r="18" spans="2:4">
      <c r="B18" s="5" t="s">
        <v>90</v>
      </c>
      <c r="C18" s="18">
        <f>IF(pr_ok,pr_p_hat+pr_zcrit*SQRT(pr_p_hat*(1-pr_p_hat)/pr_n),"")</f>
        <v>0.3909592194661385</v>
      </c>
    </row>
    <row r="20" spans="2:4">
      <c r="B20" s="4" t="s">
        <v>92</v>
      </c>
    </row>
    <row r="21" spans="2:4">
      <c r="B21" s="5" t="s">
        <v>93</v>
      </c>
      <c r="C21" s="14">
        <f>IF(pr_ok,(pr_p_hat-pr_p0)/SQRT(pr_p0*(1-pr_p0)/pr_n),"")</f>
        <v>1.4757295747452441</v>
      </c>
      <c r="D21" s="13">
        <f>IF(AND(pr_ok,OR(pr_n*pr_p0&lt;10,pr_n*(1-pr_p0)&lt;10)),"n·p₀ o n·(1 − p₀) es menor que 10: la aproximación normal no es confiable. Usá la prueba binomial exacta.","")</f>
        <v/>
      </c>
    </row>
    <row r="22" spans="2:4">
      <c r="B22" s="5" t="s">
        <v>55</v>
      </c>
      <c r="C22" s="15">
        <f>IF(pr_ok,2*_xlfn.NORM.S.DIST(-ABS(pr_z),TRUE),"")</f>
        <v>0.14001650319716885</v>
      </c>
    </row>
    <row r="23" spans="2:4">
      <c r="B23" s="5" t="s">
        <v>94</v>
      </c>
      <c r="C23" s="14">
        <f>IF(pr_ok,_xlfn.NORM.S.DIST(-pr_z,TRUE),"")</f>
        <v>0.07000825159858443</v>
      </c>
    </row>
    <row r="24" spans="2:4">
      <c r="B24" s="5" t="s">
        <v>95</v>
      </c>
      <c r="C24" s="14">
        <f>IF(pr_ok,_xlfn.NORM.S.DIST(pr_z,TRUE),"")</f>
        <v>0.9299917484014155</v>
      </c>
    </row>
    <row r="26" spans="2:4">
      <c r="B26" s="4" t="s">
        <v>42</v>
      </c>
    </row>
    <row r="27" spans="2:4" ht="48" customHeight="1">
      <c r="B27" s="3" t="str">
        <f>IF(pr_ok,"La proporción fue "&amp;FIXED(pr_p_hat*100,1,TRUE)&amp;" % ("&amp;pr_x&amp;" de "&amp;pr_n&amp;"; IC "&amp;IF(ROUND(pr_conf*100,0)=pr_conf*100,FIXED(pr_conf*100,0,TRUE),FIXED(pr_conf*100,1,TRUE))&amp;" % de Wilson: "&amp;FIXED(pr_wilson_inf*100,1,TRUE)&amp;" % a "&amp;FIXED(pr_wilson_sup*100,1,TRUE)&amp;" %). La diferencia con "&amp;FIXED(pr_p0*100,1,TRUE)&amp;" % "&amp;IF(pr_p&lt;1-pr_conf,"fue","no fue")&amp;" estadísticamente significativa (z = "&amp;FIXED(pr_z,2,TRUE)&amp;", "&amp;IF(pr_p&lt;0.001,"p &lt; 0,001","p = "&amp;FIXED(pr_p,3,TRUE))&amp;").","Revisá los datos: x y n tienen que ser enteros, con x entre 0 y n.")</f>
        <v>La proporción fue 30,8 % (37 de 120; IC 95 % de Wilson: 23,3 % a 39,6 %). La diferencia con 25,0 % no fue estadísticamente significativa (z = 1,48, p = 0,140).</v>
      </c>
      <c r="C27" s="3"/>
      <c r="D27" s="3"/>
    </row>
  </sheetData>
  <mergeCells count="1">
    <mergeCell ref="B27:D27"/>
  </mergeCells>
  <dataValidations count="4">
    <dataValidation type="decimal" allowBlank="1" showInputMessage="1" showErrorMessage="1" errorTitle="Nivel de confianza" error="Tiene que ser un porcentaje entre 50 % y 99,99 %." promptTitle="Nivel de confianza" prompt="Entre 50 % y 99,99 %. Lo habitual es 95 %." sqref="C7">
      <formula1>0.5</formula1>
      <formula2>0.9999</formula2>
    </dataValidation>
    <dataValidation type="whole" operator="greaterThanOrEqual" allowBlank="1" showInputMessage="1" showErrorMessage="1" error="El total tiene que ser un entero mayor que cero." sqref="C6">
      <formula1>1</formula1>
    </dataValidation>
    <dataValidation type="whole" operator="greaterThanOrEqual" allowBlank="1" showInputMessage="1" showErrorMessage="1" error="Tiene que ser un entero, entre 0 y el total." sqref="C5">
      <formula1>0</formula1>
    </dataValidation>
    <dataValidation type="decimal" allowBlank="1" showInputMessage="1" showErrorMessage="1" error="Una proporción entre 0 y 1, sin incluirlos." sqref="C8">
      <formula1>0.0001</formula1>
      <formula2>0.9999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95</vt:i4>
      </vt:variant>
    </vt:vector>
  </HeadingPairs>
  <TitlesOfParts>
    <vt:vector size="100" baseType="lpstr">
      <vt:lpstr>Léame</vt:lpstr>
      <vt:lpstr>Una muestra</vt:lpstr>
      <vt:lpstr>Dos muestras</vt:lpstr>
      <vt:lpstr>Pareadas</vt:lpstr>
      <vt:lpstr>Proporción</vt:lpstr>
      <vt:lpstr>m1_conclusion</vt:lpstr>
      <vt:lpstr>m1_conf</vt:lpstr>
      <vt:lpstr>m1_d</vt:lpstr>
      <vt:lpstr>m1_datos</vt:lpstr>
      <vt:lpstr>m1_desvio</vt:lpstr>
      <vt:lpstr>m1_ee</vt:lpstr>
      <vt:lpstr>m1_gl</vt:lpstr>
      <vt:lpstr>m1_ic_inf</vt:lpstr>
      <vt:lpstr>m1_ic_sup</vt:lpstr>
      <vt:lpstr>m1_margen</vt:lpstr>
      <vt:lpstr>m1_media</vt:lpstr>
      <vt:lpstr>m1_mu0</vt:lpstr>
      <vt:lpstr>m1_n</vt:lpstr>
      <vt:lpstr>m1_ok</vt:lpstr>
      <vt:lpstr>m1_p</vt:lpstr>
      <vt:lpstr>m1_p_mayor</vt:lpstr>
      <vt:lpstr>m1_p_menor</vt:lpstr>
      <vt:lpstr>m1_redaccion</vt:lpstr>
      <vt:lpstr>m1_t</vt:lpstr>
      <vt:lpstr>m1_tcrit</vt:lpstr>
      <vt:lpstr>m1_textos</vt:lpstr>
      <vt:lpstr>m2_conclusion</vt:lpstr>
      <vt:lpstr>m2_conf</vt:lpstr>
      <vt:lpstr>m2_d0</vt:lpstr>
      <vt:lpstr>m2_d</vt:lpstr>
      <vt:lpstr>m2_desvio1</vt:lpstr>
      <vt:lpstr>m2_desvio2</vt:lpstr>
      <vt:lpstr>m2_dif</vt:lpstr>
      <vt:lpstr>m2_f_p</vt:lpstr>
      <vt:lpstr>m2_g1</vt:lpstr>
      <vt:lpstr>m2_g2</vt:lpstr>
      <vt:lpstr>m2_media1</vt:lpstr>
      <vt:lpstr>m2_media2</vt:lpstr>
      <vt:lpstr>m2_n1</vt:lpstr>
      <vt:lpstr>m2_n2</vt:lpstr>
      <vt:lpstr>m2_ok</vt:lpstr>
      <vt:lpstr>m2_redaccion</vt:lpstr>
      <vt:lpstr>m2_s_ee</vt:lpstr>
      <vt:lpstr>m2_s_gl</vt:lpstr>
      <vt:lpstr>m2_s_ic_inf</vt:lpstr>
      <vt:lpstr>m2_s_ic_sup</vt:lpstr>
      <vt:lpstr>m2_s_p</vt:lpstr>
      <vt:lpstr>m2_s_p_mayor</vt:lpstr>
      <vt:lpstr>m2_s_t</vt:lpstr>
      <vt:lpstr>m2_s_tcrit</vt:lpstr>
      <vt:lpstr>m2_sp</vt:lpstr>
      <vt:lpstr>m2_textos1</vt:lpstr>
      <vt:lpstr>m2_textos2</vt:lpstr>
      <vt:lpstr>m2_w_ee</vt:lpstr>
      <vt:lpstr>m2_w_gl</vt:lpstr>
      <vt:lpstr>m2_w_ic_inf</vt:lpstr>
      <vt:lpstr>m2_w_ic_sup</vt:lpstr>
      <vt:lpstr>m2_w_p</vt:lpstr>
      <vt:lpstr>m2_w_p_mayor</vt:lpstr>
      <vt:lpstr>m2_w_t</vt:lpstr>
      <vt:lpstr>m2_w_tcrit</vt:lpstr>
      <vt:lpstr>mp_antes</vt:lpstr>
      <vt:lpstr>mp_conclusion</vt:lpstr>
      <vt:lpstr>mp_conf</vt:lpstr>
      <vt:lpstr>mp_d</vt:lpstr>
      <vt:lpstr>mp_despues</vt:lpstr>
      <vt:lpstr>mp_desvio</vt:lpstr>
      <vt:lpstr>mp_dif</vt:lpstr>
      <vt:lpstr>mp_ee</vt:lpstr>
      <vt:lpstr>mp_gl</vt:lpstr>
      <vt:lpstr>mp_ic_inf</vt:lpstr>
      <vt:lpstr>mp_ic_sup</vt:lpstr>
      <vt:lpstr>mp_incompletos</vt:lpstr>
      <vt:lpstr>mp_media</vt:lpstr>
      <vt:lpstr>mp_media_antes</vt:lpstr>
      <vt:lpstr>mp_media_despues</vt:lpstr>
      <vt:lpstr>mp_n</vt:lpstr>
      <vt:lpstr>mp_ok</vt:lpstr>
      <vt:lpstr>mp_p</vt:lpstr>
      <vt:lpstr>mp_p_mayor</vt:lpstr>
      <vt:lpstr>mp_p_menor</vt:lpstr>
      <vt:lpstr>mp_redaccion</vt:lpstr>
      <vt:lpstr>mp_t</vt:lpstr>
      <vt:lpstr>mp_tcrit</vt:lpstr>
      <vt:lpstr>pr_conf</vt:lpstr>
      <vt:lpstr>pr_n</vt:lpstr>
      <vt:lpstr>pr_ok</vt:lpstr>
      <vt:lpstr>pr_p0</vt:lpstr>
      <vt:lpstr>pr_p</vt:lpstr>
      <vt:lpstr>pr_p_hat</vt:lpstr>
      <vt:lpstr>pr_p_mayor</vt:lpstr>
      <vt:lpstr>pr_p_menor</vt:lpstr>
      <vt:lpstr>pr_redaccion</vt:lpstr>
      <vt:lpstr>pr_wald_inf</vt:lpstr>
      <vt:lpstr>pr_wald_sup</vt:lpstr>
      <vt:lpstr>pr_wilson_inf</vt:lpstr>
      <vt:lpstr>pr_wilson_sup</vt:lpstr>
      <vt:lpstr>pr_x</vt:lpstr>
      <vt:lpstr>pr_z</vt:lpstr>
      <vt:lpstr>pr_zcrit</vt:lpstr>
    </vt:vector>
  </TitlesOfParts>
  <Company>Mu3Sigma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Intervalos de confianza y pruebas t</dc:title>
  <dc:subject>Plantilla de estadistica.ar</dc:subject>
  <dc:creator>estadistica.ar</dc:creator>
  <dc:description>Plantilla de estadistica.ar · CC BY-NC-SA 4.0</dc:description>
  <cp:lastModifiedBy>estadistica.ar</cp:lastModifiedBy>
  <dcterms:created xsi:type="dcterms:W3CDTF">2026-09-22T00:00:00Z</dcterms:created>
  <dcterms:modified xsi:type="dcterms:W3CDTF">2026-09-22T00:00:00Z</dcterms:modified>
</cp:coreProperties>
</file>